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WGFMguXa3KdZ39PH3HxDunjBaheA5NF7kWaVaR6+cHRJ9HCpSSUGGT/m5JPt+2rzCXIpZ0MBDW72Uew2wuIzmg==" workbookSaltValue="U33IQ+JVtq3UpGxUlSp2D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<sst xmlns="http://schemas.openxmlformats.org/spreadsheetml/2006/main" count="228" uniqueCount="113">
  <si>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</si>
  <si>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</si>
  <si>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</si>
  <si>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</si>
  <si>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</si>
  <si>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</si>
  <si>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</si>
  <si>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</si>
  <si>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</si>
  <si>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</si>
  <si>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</si>
  <si>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</si>
  <si>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</si>
  <si>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</si>
  <si>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</si>
  <si>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</si>
  <si>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</si>
  <si>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</si>
  <si>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</si>
  <si>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</si>
  <si>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</si>
  <si>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</si>
  <si>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</si>
  <si>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</si>
  <si>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</si>
  <si>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</si>
  <si>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</si>
  <si>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</si>
  <si>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</si>
  <si>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</si>
  <si>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</si>
  <si>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</si>
  <si>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</si>
  <si>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</si>
  <si>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</si>
  <si>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</si>
  <si>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</si>
  <si>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</si>
  <si>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</si>
  <si>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</si>
  <si>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</si>
  <si>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</si>
  <si>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</si>
  <si>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</si>
  <si>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</si>
  <si>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</si>
  <si>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</si>
  <si>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</si>
  <si>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</si>
  <si>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</si>
  <si>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</si>
  <si>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</si>
  <si>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</si>
  <si>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</si>
  <si>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</si>
  <si>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</si>
  <si>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</si>
  <si>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</si>
  <si>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</si>
  <si>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</si>
  <si>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</si>
  <si>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</si>
  <si>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</si>
  <si>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</si>
  <si>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</si>
  <si>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</si>
  <si>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</si>
  <si>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</si>
  <si>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</si>
  <si>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</si>
  <si>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</si>
  <si>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</si>
  <si>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</si>
  <si>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</si>
  <si>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</si>
  <si>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</si>
  <si>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</si>
  <si>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</si>
  <si>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</si>
  <si>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</si>
  <si>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</si>
  <si>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</si>
  <si>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</si>
  <si>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</si>
  <si>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</si>
  <si>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</si>
  <si>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</si>
  <si>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</si>
  <si>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</si>
  <si>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</si>
  <si>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</si>
  <si>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</si>
  <si>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</si>
  <si>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茨城県　茨城町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</si>
  <si>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</si>
  <si>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</si>
  <si>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</si>
  <si>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</si>
  <si>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</si>
  <si>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</si>
  <si>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</si>
  <si>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</si>
  <si>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</si>
  <si>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</si>
  <si>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</si>
  <si>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</si>
  <si>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</si>
  <si>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</si>
  <si>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</si>
  <si>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</si>
  <si>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及び⑤料金回収率は、共に100％を超えており、全国平均値を上回る。単年度収支は黒字を計上し、給水に係る費用も給水収益の収入で賄われているが、更なる費用削減や更新投資等に充てる財源の確保等、今後も健全経営を続けていくため、平成30年度に策定した「茨城町水道事業経営戦略」の進捗管理（事後検証）・更新を行っていく。
⑦施設利用率は、東日本大震災後に減少したが、類似団体平均値程度に回復してきた。水道加入率の動向や今後想定される人口減少等を踏まえ、適切な施設規模の把握が求められる。
⑧有収率は、減少傾向にあが、類似団体平均値と比較すると高い数値である。要因としては、漏水等が少ないことが考えられるが、石綿セメント管や法定耐用年数を超えた管路が残されており、施設更新計画に基づき管路の更新を行っていく。</t>
    <rPh sb="7" eb="8">
      <t>オヨ</t>
    </rPh>
    <rPh sb="30" eb="32">
      <t>ゼンコク</t>
    </rPh>
    <rPh sb="32" eb="34">
      <t>ヘイキン</t>
    </rPh>
    <rPh sb="34" eb="35">
      <t>アタイ</t>
    </rPh>
    <rPh sb="36" eb="38">
      <t>ウワマワ</t>
    </rPh>
    <rPh sb="192" eb="194">
      <t>テイド</t>
    </rPh>
    <rPh sb="195" eb="197">
      <t>カイフク</t>
    </rPh>
    <rPh sb="208" eb="210">
      <t>ドウコウ</t>
    </rPh>
    <rPh sb="213" eb="215">
      <t>ソウテイ</t>
    </rPh>
    <rPh sb="218" eb="220">
      <t>ジンコウ</t>
    </rPh>
    <rPh sb="220" eb="222">
      <t>ゲンショウ</t>
    </rPh>
    <rPh sb="222" eb="223">
      <t>トウ</t>
    </rPh>
    <rPh sb="224" eb="225">
      <t>フ</t>
    </rPh>
    <rPh sb="252" eb="254">
      <t>ゲンショウ</t>
    </rPh>
    <rPh sb="254" eb="256">
      <t>ケイコウ</t>
    </rPh>
    <phoneticPr fontId="4"/>
  </si>
  <si>
    <t>　浄・配水場施設は、計画的に施設の更新を進めているが、浄水施設が建設から35年以上経過するなど、事業創設期に築造された施設の更新時期を迎えることとなる。施設の長寿命化、計画的な施設更新を進める。
　管路施設は、石綿管の更新や耐震管への移行が課題となるが、更新計画に基づき計画的に更新を進める。
　これらの施設更新等に多額の費用が見込まれ、財源の確保が必要である。
　今後は、策定した水道事業経営戦略に基づいて、更なる料金収入の確保、経費削減等の経営改善を図っていく必要がある。</t>
    <rPh sb="76" eb="78">
      <t>シセツ</t>
    </rPh>
    <rPh sb="79" eb="83">
      <t>チョウジュミョウカ</t>
    </rPh>
    <rPh sb="93" eb="94">
      <t>スス</t>
    </rPh>
    <phoneticPr fontId="4"/>
  </si>
  <si>
    <t>①有形固定資産償却率は、増加傾向にあり、施設の老朽化が進行していると考えられ、類似団体平均値と比較すると高い数値である。
②管路経年化率は、類似団体平均値と比較すると低い数値であり、法定耐用年数を経過した管路が少ないと考えられる。
③管路更新率は、類似団体平均値と同等あるが、管路の更新ペースは低くなっている。
　浄・配水場施設及び管路の更新については、法定耐用年数を経過したものについて、施設更新計画に基づき、継続的に更新していくことが必要であり、また、更新投資等に充てる財源の確保等も求められる。</t>
    <rPh sb="20" eb="22">
      <t>シセツ</t>
    </rPh>
    <rPh sb="132" eb="134">
      <t>ドウトウ</t>
    </rPh>
    <rPh sb="162" eb="164">
      <t>シセツ</t>
    </rPh>
    <rPh sb="164" eb="165">
      <t>オヨ</t>
    </rPh>
    <rPh sb="195" eb="197">
      <t>シセツ</t>
    </rPh>
    <rPh sb="244" eb="245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</si>
</sst>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0.31</c:v>
                </c:pt>
                <c:pt idx="2">
                  <c:v>0.12</c:v>
                </c:pt>
                <c:pt idx="3">
                  <c:v>0.09</c:v>
                </c:pt>
                <c:pt idx="4">
                  <c:v>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D7-40E7-94F4-F7A61A75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50112"/>
        <c:axId val="20585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0.99</c:v>
                </c:pt>
                <c:pt idx="1">
                  <c:v>0.71</c:v>
                </c:pt>
                <c:pt idx="2">
                  <c:v>0.54</c:v>
                </c:pt>
                <c:pt idx="3">
                  <c:v>0.5</c:v>
                </c:pt>
                <c:pt idx="4">
                  <c:v>0.52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D7-40E7-94F4-F7A61A75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50112"/>
        <c:axId val="205852032"/>
      </c:lineChart>
      <c:dateAx>
        <c:axId val="20585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852032"/>
        <c:crosses val="autoZero"/>
        <c:auto val="1"/>
        <c:lblOffset val="100"/>
        <c:baseTimeUnit val="years"/>
      </c:dateAx>
      <c:valAx>
        <c:axId val="20585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85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51.82</c:v>
                </c:pt>
                <c:pt idx="1">
                  <c:v>51.46</c:v>
                </c:pt>
                <c:pt idx="2">
                  <c:v>52.22</c:v>
                </c:pt>
                <c:pt idx="3">
                  <c:v>53.45</c:v>
                </c:pt>
                <c:pt idx="4">
                  <c:v>55.18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AA-4520-A268-0C9762002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77504"/>
        <c:axId val="20667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54.77</c:v>
                </c:pt>
                <c:pt idx="1">
                  <c:v>54.92</c:v>
                </c:pt>
                <c:pt idx="2">
                  <c:v>55.63</c:v>
                </c:pt>
                <c:pt idx="3">
                  <c:v>55.03</c:v>
                </c:pt>
                <c:pt idx="4">
                  <c:v>55.14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AA-4520-A268-0C9762002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77504"/>
        <c:axId val="206679424"/>
      </c:lineChart>
      <c:dateAx>
        <c:axId val="2066775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79424"/>
        <c:crosses val="autoZero"/>
        <c:auto val="1"/>
        <c:lblOffset val="100"/>
        <c:baseTimeUnit val="years"/>
      </c:dateAx>
      <c:valAx>
        <c:axId val="20667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67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91.52</c:v>
                </c:pt>
                <c:pt idx="1">
                  <c:v>91.53</c:v>
                </c:pt>
                <c:pt idx="2">
                  <c:v>90.77</c:v>
                </c:pt>
                <c:pt idx="3">
                  <c:v>88.97</c:v>
                </c:pt>
                <c:pt idx="4">
                  <c:v>85.79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13-4160-BC3B-08FD1150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96672"/>
        <c:axId val="20681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82.89</c:v>
                </c:pt>
                <c:pt idx="1">
                  <c:v>82.66</c:v>
                </c:pt>
                <c:pt idx="2">
                  <c:v>82.04</c:v>
                </c:pt>
                <c:pt idx="3">
                  <c:v>81.900000000000006</c:v>
                </c:pt>
                <c:pt idx="4">
                  <c:v>81.39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13-4160-BC3B-08FD1150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96672"/>
        <c:axId val="206811136"/>
      </c:lineChart>
      <c:dateAx>
        <c:axId val="206796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811136"/>
        <c:crosses val="autoZero"/>
        <c:auto val="1"/>
        <c:lblOffset val="100"/>
        <c:baseTimeUnit val="years"/>
      </c:dateAx>
      <c:valAx>
        <c:axId val="20681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79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112.7</c:v>
                </c:pt>
                <c:pt idx="1">
                  <c:v>117.2</c:v>
                </c:pt>
                <c:pt idx="2">
                  <c:v>119.2</c:v>
                </c:pt>
                <c:pt idx="3">
                  <c:v>116.11</c:v>
                </c:pt>
                <c:pt idx="4">
                  <c:v>114.97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3-43FB-AAC5-D178D753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9648"/>
        <c:axId val="205905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111.71</c:v>
                </c:pt>
                <c:pt idx="2">
                  <c:v>110.05</c:v>
                </c:pt>
                <c:pt idx="3">
                  <c:v>108.87</c:v>
                </c:pt>
                <c:pt idx="4">
                  <c:v>108.61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13-43FB-AAC5-D178D753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99648"/>
        <c:axId val="205905920"/>
      </c:lineChart>
      <c:dateAx>
        <c:axId val="205899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905920"/>
        <c:crosses val="autoZero"/>
        <c:auto val="1"/>
        <c:lblOffset val="100"/>
        <c:baseTimeUnit val="years"/>
      </c:dateAx>
      <c:valAx>
        <c:axId val="20590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89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47.07</c:v>
                </c:pt>
                <c:pt idx="1">
                  <c:v>48.26</c:v>
                </c:pt>
                <c:pt idx="2">
                  <c:v>49.5</c:v>
                </c:pt>
                <c:pt idx="3">
                  <c:v>51.04</c:v>
                </c:pt>
                <c:pt idx="4">
                  <c:v>52.4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6E-49F8-B4C1-7E7DEAAD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0112"/>
        <c:axId val="20634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47.46</c:v>
                </c:pt>
                <c:pt idx="1">
                  <c:v>48.49</c:v>
                </c:pt>
                <c:pt idx="2">
                  <c:v>48.05</c:v>
                </c:pt>
                <c:pt idx="3">
                  <c:v>48.87</c:v>
                </c:pt>
                <c:pt idx="4">
                  <c:v>49.92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6E-49F8-B4C1-7E7DEAAD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30112"/>
        <c:axId val="206340480"/>
      </c:lineChart>
      <c:dateAx>
        <c:axId val="20633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40480"/>
        <c:crosses val="autoZero"/>
        <c:auto val="1"/>
        <c:lblOffset val="100"/>
        <c:baseTimeUnit val="years"/>
      </c:dateAx>
      <c:valAx>
        <c:axId val="20634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3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3.25</c:v>
                </c:pt>
                <c:pt idx="1">
                  <c:v>3.28</c:v>
                </c:pt>
                <c:pt idx="2">
                  <c:v>3.17</c:v>
                </c:pt>
                <c:pt idx="3">
                  <c:v>4.84</c:v>
                </c:pt>
                <c:pt idx="4">
                  <c:v>5.28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F6-4F4A-A1CD-45FD68DE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13216"/>
        <c:axId val="2067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9.7100000000000009</c:v>
                </c:pt>
                <c:pt idx="1">
                  <c:v>12.79</c:v>
                </c:pt>
                <c:pt idx="2">
                  <c:v>13.39</c:v>
                </c:pt>
                <c:pt idx="3">
                  <c:v>14.85</c:v>
                </c:pt>
                <c:pt idx="4">
                  <c:v>16.88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F6-4F4A-A1CD-45FD68DE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13216"/>
        <c:axId val="206715136"/>
      </c:lineChart>
      <c:dateAx>
        <c:axId val="2067132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715136"/>
        <c:crosses val="autoZero"/>
        <c:auto val="1"/>
        <c:lblOffset val="100"/>
        <c:baseTimeUnit val="years"/>
      </c:dateAx>
      <c:valAx>
        <c:axId val="2067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71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C8-4C16-88C0-4B2F35DF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64288"/>
        <c:axId val="2064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1.93</c:v>
                </c:pt>
                <c:pt idx="1">
                  <c:v>1.72</c:v>
                </c:pt>
                <c:pt idx="2">
                  <c:v>2.64</c:v>
                </c:pt>
                <c:pt idx="3">
                  <c:v>3.16</c:v>
                </c:pt>
                <c:pt idx="4">
                  <c:v>3.59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C8-4C16-88C0-4B2F35DF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64288"/>
        <c:axId val="206442496"/>
      </c:lineChart>
      <c:dateAx>
        <c:axId val="206764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42496"/>
        <c:crosses val="autoZero"/>
        <c:auto val="1"/>
        <c:lblOffset val="100"/>
        <c:baseTimeUnit val="years"/>
      </c:dateAx>
      <c:valAx>
        <c:axId val="206442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76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240.14</c:v>
                </c:pt>
                <c:pt idx="1">
                  <c:v>230.63</c:v>
                </c:pt>
                <c:pt idx="2">
                  <c:v>286.37</c:v>
                </c:pt>
                <c:pt idx="3">
                  <c:v>360.5</c:v>
                </c:pt>
                <c:pt idx="4">
                  <c:v>346.79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A5-4808-81E4-563A2F3C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3088"/>
        <c:axId val="20647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391.54</c:v>
                </c:pt>
                <c:pt idx="1">
                  <c:v>384.34</c:v>
                </c:pt>
                <c:pt idx="2">
                  <c:v>359.47</c:v>
                </c:pt>
                <c:pt idx="3">
                  <c:v>369.69</c:v>
                </c:pt>
                <c:pt idx="4">
                  <c:v>379.08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A5-4808-81E4-563A2F3C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3088"/>
        <c:axId val="206479360"/>
      </c:lineChart>
      <c:dateAx>
        <c:axId val="2064730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79360"/>
        <c:crosses val="autoZero"/>
        <c:auto val="1"/>
        <c:lblOffset val="100"/>
        <c:baseTimeUnit val="years"/>
      </c:dateAx>
      <c:valAx>
        <c:axId val="206479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73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437.92</c:v>
                </c:pt>
                <c:pt idx="1">
                  <c:v>416.82</c:v>
                </c:pt>
                <c:pt idx="2">
                  <c:v>392.44</c:v>
                </c:pt>
                <c:pt idx="3">
                  <c:v>368.11</c:v>
                </c:pt>
                <c:pt idx="4">
                  <c:v>351.71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56-4166-A31A-6F62DE88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8800"/>
        <c:axId val="20651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386.97</c:v>
                </c:pt>
                <c:pt idx="1">
                  <c:v>380.58</c:v>
                </c:pt>
                <c:pt idx="2">
                  <c:v>401.79</c:v>
                </c:pt>
                <c:pt idx="3">
                  <c:v>402.99</c:v>
                </c:pt>
                <c:pt idx="4">
                  <c:v>398.98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56-4166-A31A-6F62DE88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08800"/>
        <c:axId val="206510720"/>
      </c:lineChart>
      <c:dateAx>
        <c:axId val="206508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0720"/>
        <c:crosses val="autoZero"/>
        <c:auto val="1"/>
        <c:lblOffset val="100"/>
        <c:baseTimeUnit val="years"/>
      </c:dateAx>
      <c:valAx>
        <c:axId val="206510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0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112.62</c:v>
                </c:pt>
                <c:pt idx="1">
                  <c:v>117.82</c:v>
                </c:pt>
                <c:pt idx="2">
                  <c:v>120.18</c:v>
                </c:pt>
                <c:pt idx="3">
                  <c:v>115.77</c:v>
                </c:pt>
                <c:pt idx="4">
                  <c:v>114.72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7-442C-A26A-31B050DB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53856"/>
        <c:axId val="20655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101.72</c:v>
                </c:pt>
                <c:pt idx="1">
                  <c:v>102.38</c:v>
                </c:pt>
                <c:pt idx="2">
                  <c:v>100.12</c:v>
                </c:pt>
                <c:pt idx="3">
                  <c:v>98.66</c:v>
                </c:pt>
                <c:pt idx="4">
                  <c:v>98.64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27-442C-A26A-31B050DB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53856"/>
        <c:axId val="206555776"/>
      </c:lineChart>
      <c:dateAx>
        <c:axId val="2065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55776"/>
        <c:crosses val="autoZero"/>
        <c:auto val="1"/>
        <c:lblOffset val="100"/>
        <c:baseTimeUnit val="years"/>
      </c:dateAx>
      <c:valAx>
        <c:axId val="20655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199.15</c:v>
                </c:pt>
                <c:pt idx="1">
                  <c:v>190.83</c:v>
                </c:pt>
                <c:pt idx="2">
                  <c:v>187.24</c:v>
                </c:pt>
                <c:pt idx="3">
                  <c:v>194.63</c:v>
                </c:pt>
                <c:pt idx="4">
                  <c:v>196.14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09-46EE-94F3-CCAE23E3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52544"/>
        <c:axId val="20665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168.2</c:v>
                </c:pt>
                <c:pt idx="1">
                  <c:v>168.67</c:v>
                </c:pt>
                <c:pt idx="2">
                  <c:v>174.97</c:v>
                </c:pt>
                <c:pt idx="3">
                  <c:v>178.59</c:v>
                </c:pt>
                <c:pt idx="4">
                  <c:v>178.92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09-46EE-94F3-CCAE23E3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2544"/>
        <c:axId val="206654464"/>
      </c:lineChart>
      <c:dateAx>
        <c:axId val="206652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54464"/>
        <c:crosses val="autoZero"/>
        <c:auto val="1"/>
        <c:lblOffset val="100"/>
        <c:baseTimeUnit val="years"/>
      </c:dateAx>
      <c:valAx>
        <c:axId val="20665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65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茨城県　茨城町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A6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32438</v>
      </c>
      <c r="AM8" s="61"/>
      <c r="AN8" s="61"/>
      <c r="AO8" s="61"/>
      <c r="AP8" s="61"/>
      <c r="AQ8" s="61"/>
      <c r="AR8" s="61"/>
      <c r="AS8" s="61"/>
      <c r="AT8" s="52">
        <f>データ!$S$6</f>
        <v>121.58</v>
      </c>
      <c r="AU8" s="53"/>
      <c r="AV8" s="53"/>
      <c r="AW8" s="53"/>
      <c r="AX8" s="53"/>
      <c r="AY8" s="53"/>
      <c r="AZ8" s="53"/>
      <c r="BA8" s="53"/>
      <c r="BB8" s="54">
        <f>データ!$T$6</f>
        <v>266.8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70.09</v>
      </c>
      <c r="J10" s="53"/>
      <c r="K10" s="53"/>
      <c r="L10" s="53"/>
      <c r="M10" s="53"/>
      <c r="N10" s="53"/>
      <c r="O10" s="64"/>
      <c r="P10" s="54">
        <f>データ!$P$6</f>
        <v>86.33</v>
      </c>
      <c r="Q10" s="54"/>
      <c r="R10" s="54"/>
      <c r="S10" s="54"/>
      <c r="T10" s="54"/>
      <c r="U10" s="54"/>
      <c r="V10" s="54"/>
      <c r="W10" s="61">
        <f>データ!$Q$6</f>
        <v>4169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27758</v>
      </c>
      <c r="AM10" s="61"/>
      <c r="AN10" s="61"/>
      <c r="AO10" s="61"/>
      <c r="AP10" s="61"/>
      <c r="AQ10" s="61"/>
      <c r="AR10" s="61"/>
      <c r="AS10" s="61"/>
      <c r="AT10" s="52">
        <f>データ!$V$6</f>
        <v>121.64</v>
      </c>
      <c r="AU10" s="53"/>
      <c r="AV10" s="53"/>
      <c r="AW10" s="53"/>
      <c r="AX10" s="53"/>
      <c r="AY10" s="53"/>
      <c r="AZ10" s="53"/>
      <c r="BA10" s="53"/>
      <c r="BB10" s="54">
        <f>データ!$W$6</f>
        <v>228.2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110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n6bUcCciydxdrQpd3P4B6U+87q+4XYUs6+pssQT7NB6HMw0LKiYN0rUk19YnIlDO1GMpwls2tGUb4W5AQ1un3w==" saltValue="5CS1QDmVrw6oH/bnaQVhR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83020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茨城県　茨城町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70.09</v>
      </c>
      <c r="P6" s="35">
        <f t="shared" si="3"/>
        <v>86.33</v>
      </c>
      <c r="Q6" s="35">
        <f t="shared" si="3"/>
        <v>4169</v>
      </c>
      <c r="R6" s="35">
        <f t="shared" si="3"/>
        <v>32438</v>
      </c>
      <c r="S6" s="35">
        <f t="shared" si="3"/>
        <v>121.58</v>
      </c>
      <c r="T6" s="35">
        <f t="shared" si="3"/>
        <v>266.8</v>
      </c>
      <c r="U6" s="35">
        <f t="shared" si="3"/>
        <v>27758</v>
      </c>
      <c r="V6" s="35">
        <f t="shared" si="3"/>
        <v>121.64</v>
      </c>
      <c r="W6" s="35">
        <f t="shared" si="3"/>
        <v>228.2</v>
      </c>
      <c r="X6" s="36">
        <f>IF(X7="",NA(),X7)</f>
        <v>112.7</v>
      </c>
      <c r="Y6" s="36">
        <f t="shared" ref="Y6:AG6" si="4">IF(Y7="",NA(),Y7)</f>
        <v>117.2</v>
      </c>
      <c r="Z6" s="36">
        <f t="shared" si="4"/>
        <v>119.2</v>
      </c>
      <c r="AA6" s="36">
        <f t="shared" si="4"/>
        <v>116.11</v>
      </c>
      <c r="AB6" s="36">
        <f t="shared" si="4"/>
        <v>114.97</v>
      </c>
      <c r="AC6" s="36">
        <f t="shared" si="4"/>
        <v>111.21</v>
      </c>
      <c r="AD6" s="36">
        <f t="shared" si="4"/>
        <v>111.71</v>
      </c>
      <c r="AE6" s="36">
        <f t="shared" si="4"/>
        <v>110.05</v>
      </c>
      <c r="AF6" s="36">
        <f t="shared" si="4"/>
        <v>108.87</v>
      </c>
      <c r="AG6" s="36">
        <f t="shared" si="4"/>
        <v>108.61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1.93</v>
      </c>
      <c r="AO6" s="36">
        <f t="shared" si="5"/>
        <v>1.72</v>
      </c>
      <c r="AP6" s="36">
        <f t="shared" si="5"/>
        <v>2.64</v>
      </c>
      <c r="AQ6" s="36">
        <f t="shared" si="5"/>
        <v>3.16</v>
      </c>
      <c r="AR6" s="36">
        <f t="shared" si="5"/>
        <v>3.59</v>
      </c>
      <c r="AS6" s="35" t="str">
        <f>IF(AS7="","",IF(AS7="-","【-】","【"&amp;SUBSTITUTE(TEXT(AS7,"#,##0.00"),"-","△")&amp;"】"))</f>
        <v>【1.08】</v>
      </c>
      <c r="AT6" s="36">
        <f>IF(AT7="",NA(),AT7)</f>
        <v>240.14</v>
      </c>
      <c r="AU6" s="36">
        <f t="shared" ref="AU6:BC6" si="6">IF(AU7="",NA(),AU7)</f>
        <v>230.63</v>
      </c>
      <c r="AV6" s="36">
        <f t="shared" si="6"/>
        <v>286.37</v>
      </c>
      <c r="AW6" s="36">
        <f t="shared" si="6"/>
        <v>360.5</v>
      </c>
      <c r="AX6" s="36">
        <f t="shared" si="6"/>
        <v>346.79</v>
      </c>
      <c r="AY6" s="36">
        <f t="shared" si="6"/>
        <v>391.54</v>
      </c>
      <c r="AZ6" s="36">
        <f t="shared" si="6"/>
        <v>384.34</v>
      </c>
      <c r="BA6" s="36">
        <f t="shared" si="6"/>
        <v>359.47</v>
      </c>
      <c r="BB6" s="36">
        <f t="shared" si="6"/>
        <v>369.69</v>
      </c>
      <c r="BC6" s="36">
        <f t="shared" si="6"/>
        <v>379.08</v>
      </c>
      <c r="BD6" s="35" t="str">
        <f>IF(BD7="","",IF(BD7="-","【-】","【"&amp;SUBSTITUTE(TEXT(BD7,"#,##0.00"),"-","△")&amp;"】"))</f>
        <v>【264.97】</v>
      </c>
      <c r="BE6" s="36">
        <f>IF(BE7="",NA(),BE7)</f>
        <v>437.92</v>
      </c>
      <c r="BF6" s="36">
        <f t="shared" ref="BF6:BN6" si="7">IF(BF7="",NA(),BF7)</f>
        <v>416.82</v>
      </c>
      <c r="BG6" s="36">
        <f t="shared" si="7"/>
        <v>392.44</v>
      </c>
      <c r="BH6" s="36">
        <f t="shared" si="7"/>
        <v>368.11</v>
      </c>
      <c r="BI6" s="36">
        <f t="shared" si="7"/>
        <v>351.71</v>
      </c>
      <c r="BJ6" s="36">
        <f t="shared" si="7"/>
        <v>386.97</v>
      </c>
      <c r="BK6" s="36">
        <f t="shared" si="7"/>
        <v>380.58</v>
      </c>
      <c r="BL6" s="36">
        <f t="shared" si="7"/>
        <v>401.79</v>
      </c>
      <c r="BM6" s="36">
        <f t="shared" si="7"/>
        <v>402.99</v>
      </c>
      <c r="BN6" s="36">
        <f t="shared" si="7"/>
        <v>398.98</v>
      </c>
      <c r="BO6" s="35" t="str">
        <f>IF(BO7="","",IF(BO7="-","【-】","【"&amp;SUBSTITUTE(TEXT(BO7,"#,##0.00"),"-","△")&amp;"】"))</f>
        <v>【266.61】</v>
      </c>
      <c r="BP6" s="36">
        <f>IF(BP7="",NA(),BP7)</f>
        <v>112.62</v>
      </c>
      <c r="BQ6" s="36">
        <f t="shared" ref="BQ6:BY6" si="8">IF(BQ7="",NA(),BQ7)</f>
        <v>117.82</v>
      </c>
      <c r="BR6" s="36">
        <f t="shared" si="8"/>
        <v>120.18</v>
      </c>
      <c r="BS6" s="36">
        <f t="shared" si="8"/>
        <v>115.77</v>
      </c>
      <c r="BT6" s="36">
        <f t="shared" si="8"/>
        <v>114.72</v>
      </c>
      <c r="BU6" s="36">
        <f t="shared" si="8"/>
        <v>101.72</v>
      </c>
      <c r="BV6" s="36">
        <f t="shared" si="8"/>
        <v>102.38</v>
      </c>
      <c r="BW6" s="36">
        <f t="shared" si="8"/>
        <v>100.12</v>
      </c>
      <c r="BX6" s="36">
        <f t="shared" si="8"/>
        <v>98.66</v>
      </c>
      <c r="BY6" s="36">
        <f t="shared" si="8"/>
        <v>98.64</v>
      </c>
      <c r="BZ6" s="35" t="str">
        <f>IF(BZ7="","",IF(BZ7="-","【-】","【"&amp;SUBSTITUTE(TEXT(BZ7,"#,##0.00"),"-","△")&amp;"】"))</f>
        <v>【103.24】</v>
      </c>
      <c r="CA6" s="36">
        <f>IF(CA7="",NA(),CA7)</f>
        <v>199.15</v>
      </c>
      <c r="CB6" s="36">
        <f t="shared" ref="CB6:CJ6" si="9">IF(CB7="",NA(),CB7)</f>
        <v>190.83</v>
      </c>
      <c r="CC6" s="36">
        <f t="shared" si="9"/>
        <v>187.24</v>
      </c>
      <c r="CD6" s="36">
        <f t="shared" si="9"/>
        <v>194.63</v>
      </c>
      <c r="CE6" s="36">
        <f t="shared" si="9"/>
        <v>196.14</v>
      </c>
      <c r="CF6" s="36">
        <f t="shared" si="9"/>
        <v>168.2</v>
      </c>
      <c r="CG6" s="36">
        <f t="shared" si="9"/>
        <v>168.67</v>
      </c>
      <c r="CH6" s="36">
        <f t="shared" si="9"/>
        <v>174.97</v>
      </c>
      <c r="CI6" s="36">
        <f t="shared" si="9"/>
        <v>178.59</v>
      </c>
      <c r="CJ6" s="36">
        <f t="shared" si="9"/>
        <v>178.92</v>
      </c>
      <c r="CK6" s="35" t="str">
        <f>IF(CK7="","",IF(CK7="-","【-】","【"&amp;SUBSTITUTE(TEXT(CK7,"#,##0.00"),"-","△")&amp;"】"))</f>
        <v>【168.38】</v>
      </c>
      <c r="CL6" s="36">
        <f>IF(CL7="",NA(),CL7)</f>
        <v>51.82</v>
      </c>
      <c r="CM6" s="36">
        <f t="shared" ref="CM6:CU6" si="10">IF(CM7="",NA(),CM7)</f>
        <v>51.46</v>
      </c>
      <c r="CN6" s="36">
        <f t="shared" si="10"/>
        <v>52.22</v>
      </c>
      <c r="CO6" s="36">
        <f t="shared" si="10"/>
        <v>53.45</v>
      </c>
      <c r="CP6" s="36">
        <f t="shared" si="10"/>
        <v>55.18</v>
      </c>
      <c r="CQ6" s="36">
        <f t="shared" si="10"/>
        <v>54.77</v>
      </c>
      <c r="CR6" s="36">
        <f t="shared" si="10"/>
        <v>54.92</v>
      </c>
      <c r="CS6" s="36">
        <f t="shared" si="10"/>
        <v>55.63</v>
      </c>
      <c r="CT6" s="36">
        <f t="shared" si="10"/>
        <v>55.03</v>
      </c>
      <c r="CU6" s="36">
        <f t="shared" si="10"/>
        <v>55.14</v>
      </c>
      <c r="CV6" s="35" t="str">
        <f>IF(CV7="","",IF(CV7="-","【-】","【"&amp;SUBSTITUTE(TEXT(CV7,"#,##0.00"),"-","△")&amp;"】"))</f>
        <v>【60.00】</v>
      </c>
      <c r="CW6" s="36">
        <f>IF(CW7="",NA(),CW7)</f>
        <v>91.52</v>
      </c>
      <c r="CX6" s="36">
        <f t="shared" ref="CX6:DF6" si="11">IF(CX7="",NA(),CX7)</f>
        <v>91.53</v>
      </c>
      <c r="CY6" s="36">
        <f t="shared" si="11"/>
        <v>90.77</v>
      </c>
      <c r="CZ6" s="36">
        <f t="shared" si="11"/>
        <v>88.97</v>
      </c>
      <c r="DA6" s="36">
        <f t="shared" si="11"/>
        <v>85.79</v>
      </c>
      <c r="DB6" s="36">
        <f t="shared" si="11"/>
        <v>82.89</v>
      </c>
      <c r="DC6" s="36">
        <f t="shared" si="11"/>
        <v>82.66</v>
      </c>
      <c r="DD6" s="36">
        <f t="shared" si="11"/>
        <v>82.04</v>
      </c>
      <c r="DE6" s="36">
        <f t="shared" si="11"/>
        <v>81.900000000000006</v>
      </c>
      <c r="DF6" s="36">
        <f t="shared" si="11"/>
        <v>81.39</v>
      </c>
      <c r="DG6" s="35" t="str">
        <f>IF(DG7="","",IF(DG7="-","【-】","【"&amp;SUBSTITUTE(TEXT(DG7,"#,##0.00"),"-","△")&amp;"】"))</f>
        <v>【89.80】</v>
      </c>
      <c r="DH6" s="36">
        <f>IF(DH7="",NA(),DH7)</f>
        <v>47.07</v>
      </c>
      <c r="DI6" s="36">
        <f t="shared" ref="DI6:DQ6" si="12">IF(DI7="",NA(),DI7)</f>
        <v>48.26</v>
      </c>
      <c r="DJ6" s="36">
        <f t="shared" si="12"/>
        <v>49.5</v>
      </c>
      <c r="DK6" s="36">
        <f t="shared" si="12"/>
        <v>51.04</v>
      </c>
      <c r="DL6" s="36">
        <f t="shared" si="12"/>
        <v>52.4</v>
      </c>
      <c r="DM6" s="36">
        <f t="shared" si="12"/>
        <v>47.46</v>
      </c>
      <c r="DN6" s="36">
        <f t="shared" si="12"/>
        <v>48.49</v>
      </c>
      <c r="DO6" s="36">
        <f t="shared" si="12"/>
        <v>48.05</v>
      </c>
      <c r="DP6" s="36">
        <f t="shared" si="12"/>
        <v>48.87</v>
      </c>
      <c r="DQ6" s="36">
        <f t="shared" si="12"/>
        <v>49.92</v>
      </c>
      <c r="DR6" s="35" t="str">
        <f>IF(DR7="","",IF(DR7="-","【-】","【"&amp;SUBSTITUTE(TEXT(DR7,"#,##0.00"),"-","△")&amp;"】"))</f>
        <v>【49.59】</v>
      </c>
      <c r="DS6" s="36">
        <f>IF(DS7="",NA(),DS7)</f>
        <v>3.25</v>
      </c>
      <c r="DT6" s="36">
        <f t="shared" ref="DT6:EB6" si="13">IF(DT7="",NA(),DT7)</f>
        <v>3.28</v>
      </c>
      <c r="DU6" s="36">
        <f t="shared" si="13"/>
        <v>3.17</v>
      </c>
      <c r="DV6" s="36">
        <f t="shared" si="13"/>
        <v>4.84</v>
      </c>
      <c r="DW6" s="36">
        <f t="shared" si="13"/>
        <v>5.28</v>
      </c>
      <c r="DX6" s="36">
        <f t="shared" si="13"/>
        <v>9.7100000000000009</v>
      </c>
      <c r="DY6" s="36">
        <f t="shared" si="13"/>
        <v>12.79</v>
      </c>
      <c r="DZ6" s="36">
        <f t="shared" si="13"/>
        <v>13.39</v>
      </c>
      <c r="EA6" s="36">
        <f t="shared" si="13"/>
        <v>14.85</v>
      </c>
      <c r="EB6" s="36">
        <f t="shared" si="13"/>
        <v>16.88</v>
      </c>
      <c r="EC6" s="35" t="str">
        <f>IF(EC7="","",IF(EC7="-","【-】","【"&amp;SUBSTITUTE(TEXT(EC7,"#,##0.00"),"-","△")&amp;"】"))</f>
        <v>【19.44】</v>
      </c>
      <c r="ED6" s="36">
        <f>IF(ED7="",NA(),ED7)</f>
        <v>0.82</v>
      </c>
      <c r="EE6" s="36">
        <f t="shared" ref="EE6:EM6" si="14">IF(EE7="",NA(),EE7)</f>
        <v>0.31</v>
      </c>
      <c r="EF6" s="36">
        <f t="shared" si="14"/>
        <v>0.12</v>
      </c>
      <c r="EG6" s="36">
        <f t="shared" si="14"/>
        <v>0.09</v>
      </c>
      <c r="EH6" s="36">
        <f t="shared" si="14"/>
        <v>0.51</v>
      </c>
      <c r="EI6" s="36">
        <f t="shared" si="14"/>
        <v>0.99</v>
      </c>
      <c r="EJ6" s="36">
        <f t="shared" si="14"/>
        <v>0.71</v>
      </c>
      <c r="EK6" s="36">
        <f t="shared" si="14"/>
        <v>0.54</v>
      </c>
      <c r="EL6" s="36">
        <f t="shared" si="14"/>
        <v>0.5</v>
      </c>
      <c r="EM6" s="36">
        <f t="shared" si="14"/>
        <v>0.52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83020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70.09</v>
      </c>
      <c r="P7" s="39">
        <v>86.33</v>
      </c>
      <c r="Q7" s="39">
        <v>4169</v>
      </c>
      <c r="R7" s="39">
        <v>32438</v>
      </c>
      <c r="S7" s="39">
        <v>121.58</v>
      </c>
      <c r="T7" s="39">
        <v>266.8</v>
      </c>
      <c r="U7" s="39">
        <v>27758</v>
      </c>
      <c r="V7" s="39">
        <v>121.64</v>
      </c>
      <c r="W7" s="39">
        <v>228.2</v>
      </c>
      <c r="X7" s="39">
        <v>112.7</v>
      </c>
      <c r="Y7" s="39">
        <v>117.2</v>
      </c>
      <c r="Z7" s="39">
        <v>119.2</v>
      </c>
      <c r="AA7" s="39">
        <v>116.11</v>
      </c>
      <c r="AB7" s="39">
        <v>114.97</v>
      </c>
      <c r="AC7" s="39">
        <v>111.21</v>
      </c>
      <c r="AD7" s="39">
        <v>111.71</v>
      </c>
      <c r="AE7" s="39">
        <v>110.05</v>
      </c>
      <c r="AF7" s="39">
        <v>108.87</v>
      </c>
      <c r="AG7" s="39">
        <v>108.61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1.93</v>
      </c>
      <c r="AO7" s="39">
        <v>1.72</v>
      </c>
      <c r="AP7" s="39">
        <v>2.64</v>
      </c>
      <c r="AQ7" s="39">
        <v>3.16</v>
      </c>
      <c r="AR7" s="39">
        <v>3.59</v>
      </c>
      <c r="AS7" s="39">
        <v>1.08</v>
      </c>
      <c r="AT7" s="39">
        <v>240.14</v>
      </c>
      <c r="AU7" s="39">
        <v>230.63</v>
      </c>
      <c r="AV7" s="39">
        <v>286.37</v>
      </c>
      <c r="AW7" s="39">
        <v>360.5</v>
      </c>
      <c r="AX7" s="39">
        <v>346.79</v>
      </c>
      <c r="AY7" s="39">
        <v>391.54</v>
      </c>
      <c r="AZ7" s="39">
        <v>384.34</v>
      </c>
      <c r="BA7" s="39">
        <v>359.47</v>
      </c>
      <c r="BB7" s="39">
        <v>369.69</v>
      </c>
      <c r="BC7" s="39">
        <v>379.08</v>
      </c>
      <c r="BD7" s="39">
        <v>264.97000000000003</v>
      </c>
      <c r="BE7" s="39">
        <v>437.92</v>
      </c>
      <c r="BF7" s="39">
        <v>416.82</v>
      </c>
      <c r="BG7" s="39">
        <v>392.44</v>
      </c>
      <c r="BH7" s="39">
        <v>368.11</v>
      </c>
      <c r="BI7" s="39">
        <v>351.71</v>
      </c>
      <c r="BJ7" s="39">
        <v>386.97</v>
      </c>
      <c r="BK7" s="39">
        <v>380.58</v>
      </c>
      <c r="BL7" s="39">
        <v>401.79</v>
      </c>
      <c r="BM7" s="39">
        <v>402.99</v>
      </c>
      <c r="BN7" s="39">
        <v>398.98</v>
      </c>
      <c r="BO7" s="39">
        <v>266.61</v>
      </c>
      <c r="BP7" s="39">
        <v>112.62</v>
      </c>
      <c r="BQ7" s="39">
        <v>117.82</v>
      </c>
      <c r="BR7" s="39">
        <v>120.18</v>
      </c>
      <c r="BS7" s="39">
        <v>115.77</v>
      </c>
      <c r="BT7" s="39">
        <v>114.72</v>
      </c>
      <c r="BU7" s="39">
        <v>101.72</v>
      </c>
      <c r="BV7" s="39">
        <v>102.38</v>
      </c>
      <c r="BW7" s="39">
        <v>100.12</v>
      </c>
      <c r="BX7" s="39">
        <v>98.66</v>
      </c>
      <c r="BY7" s="39">
        <v>98.64</v>
      </c>
      <c r="BZ7" s="39">
        <v>103.24</v>
      </c>
      <c r="CA7" s="39">
        <v>199.15</v>
      </c>
      <c r="CB7" s="39">
        <v>190.83</v>
      </c>
      <c r="CC7" s="39">
        <v>187.24</v>
      </c>
      <c r="CD7" s="39">
        <v>194.63</v>
      </c>
      <c r="CE7" s="39">
        <v>196.14</v>
      </c>
      <c r="CF7" s="39">
        <v>168.2</v>
      </c>
      <c r="CG7" s="39">
        <v>168.67</v>
      </c>
      <c r="CH7" s="39">
        <v>174.97</v>
      </c>
      <c r="CI7" s="39">
        <v>178.59</v>
      </c>
      <c r="CJ7" s="39">
        <v>178.92</v>
      </c>
      <c r="CK7" s="39">
        <v>168.38</v>
      </c>
      <c r="CL7" s="39">
        <v>51.82</v>
      </c>
      <c r="CM7" s="39">
        <v>51.46</v>
      </c>
      <c r="CN7" s="39">
        <v>52.22</v>
      </c>
      <c r="CO7" s="39">
        <v>53.45</v>
      </c>
      <c r="CP7" s="39">
        <v>55.18</v>
      </c>
      <c r="CQ7" s="39">
        <v>54.77</v>
      </c>
      <c r="CR7" s="39">
        <v>54.92</v>
      </c>
      <c r="CS7" s="39">
        <v>55.63</v>
      </c>
      <c r="CT7" s="39">
        <v>55.03</v>
      </c>
      <c r="CU7" s="39">
        <v>55.14</v>
      </c>
      <c r="CV7" s="39">
        <v>60</v>
      </c>
      <c r="CW7" s="39">
        <v>91.52</v>
      </c>
      <c r="CX7" s="39">
        <v>91.53</v>
      </c>
      <c r="CY7" s="39">
        <v>90.77</v>
      </c>
      <c r="CZ7" s="39">
        <v>88.97</v>
      </c>
      <c r="DA7" s="39">
        <v>85.79</v>
      </c>
      <c r="DB7" s="39">
        <v>82.89</v>
      </c>
      <c r="DC7" s="39">
        <v>82.66</v>
      </c>
      <c r="DD7" s="39">
        <v>82.04</v>
      </c>
      <c r="DE7" s="39">
        <v>81.900000000000006</v>
      </c>
      <c r="DF7" s="39">
        <v>81.39</v>
      </c>
      <c r="DG7" s="39">
        <v>89.8</v>
      </c>
      <c r="DH7" s="39">
        <v>47.07</v>
      </c>
      <c r="DI7" s="39">
        <v>48.26</v>
      </c>
      <c r="DJ7" s="39">
        <v>49.5</v>
      </c>
      <c r="DK7" s="39">
        <v>51.04</v>
      </c>
      <c r="DL7" s="39">
        <v>52.4</v>
      </c>
      <c r="DM7" s="39">
        <v>47.46</v>
      </c>
      <c r="DN7" s="39">
        <v>48.49</v>
      </c>
      <c r="DO7" s="39">
        <v>48.05</v>
      </c>
      <c r="DP7" s="39">
        <v>48.87</v>
      </c>
      <c r="DQ7" s="39">
        <v>49.92</v>
      </c>
      <c r="DR7" s="39">
        <v>49.59</v>
      </c>
      <c r="DS7" s="39">
        <v>3.25</v>
      </c>
      <c r="DT7" s="39">
        <v>3.28</v>
      </c>
      <c r="DU7" s="39">
        <v>3.17</v>
      </c>
      <c r="DV7" s="39">
        <v>4.84</v>
      </c>
      <c r="DW7" s="39">
        <v>5.28</v>
      </c>
      <c r="DX7" s="39">
        <v>9.7100000000000009</v>
      </c>
      <c r="DY7" s="39">
        <v>12.79</v>
      </c>
      <c r="DZ7" s="39">
        <v>13.39</v>
      </c>
      <c r="EA7" s="39">
        <v>14.85</v>
      </c>
      <c r="EB7" s="39">
        <v>16.88</v>
      </c>
      <c r="EC7" s="39">
        <v>19.440000000000001</v>
      </c>
      <c r="ED7" s="39">
        <v>0.82</v>
      </c>
      <c r="EE7" s="39">
        <v>0.31</v>
      </c>
      <c r="EF7" s="39">
        <v>0.12</v>
      </c>
      <c r="EG7" s="39">
        <v>0.09</v>
      </c>
      <c r="EH7" s="39">
        <v>0.51</v>
      </c>
      <c r="EI7" s="39">
        <v>0.99</v>
      </c>
      <c r="EJ7" s="39">
        <v>0.71</v>
      </c>
      <c r="EK7" s="39">
        <v>0.54</v>
      </c>
      <c r="EL7" s="39">
        <v>0.5</v>
      </c>
      <c r="EM7" s="39">
        <v>0.52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茨城町役場</cp:lastModifiedBy>
  <cp:lastPrinted>2021-01-18T06:52:10Z</cp:lastPrinted>
  <dcterms:created xsi:type="dcterms:W3CDTF">2020-12-04T02:04:55Z</dcterms:created>
  <dcterms:modified xsi:type="dcterms:W3CDTF">2021-01-18T08:42:19Z</dcterms:modified>
  <cp:category/>
</cp:coreProperties>
</file>