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R04034821\Desktop\最終版\"/>
    </mc:Choice>
  </mc:AlternateContent>
  <bookViews>
    <workbookView xWindow="-105" yWindow="-105" windowWidth="23250" windowHeight="13890" tabRatio="8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W37" i="10"/>
  <c r="BW38" i="10" s="1"/>
  <c r="BW39" i="10" s="1"/>
  <c r="BE37" i="10"/>
  <c r="U37" i="10"/>
  <c r="C37" i="10"/>
  <c r="CO36" i="10"/>
  <c r="BW36" i="10"/>
  <c r="BE36" i="10"/>
  <c r="C36" i="10"/>
  <c r="CO35" i="10"/>
  <c r="BW35" i="10"/>
  <c r="BE35" i="10"/>
  <c r="C35" i="10"/>
  <c r="BW34" i="10"/>
  <c r="BE34" i="10"/>
  <c r="C34" i="10"/>
  <c r="U34" i="10" s="1"/>
  <c r="U35" i="10" s="1"/>
  <c r="U36" i="10" s="1"/>
  <c r="BW40" i="10" l="1"/>
  <c r="CO34"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<sst xmlns="http://schemas.openxmlformats.org/spreadsheetml/2006/main" count="1131" uniqueCount="564">
  <si>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</si>
  <si>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</si>
  <si>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</si>
  <si>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</si>
  <si>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</si>
  <si>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</si>
  <si>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</si>
  <si>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</si>
  <si>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</si>
  <si>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</si>
  <si>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</si>
  <si>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</si>
  <si>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</si>
  <si>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</si>
  <si>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</si>
  <si>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</si>
  <si>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</si>
  <si>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</si>
  <si>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</si>
  <si>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</si>
  <si>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</si>
  <si>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</si>
  <si>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</si>
  <si>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</si>
  <si>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</si>
  <si>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</si>
  <si>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</si>
  <si>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</si>
  <si>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</si>
  <si>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</si>
  <si>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</si>
  <si>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</si>
  <si>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</si>
  <si>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</si>
  <si>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</si>
  <si>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</si>
  <si>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</si>
  <si>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</si>
  <si>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</si>
  <si>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</si>
  <si>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</si>
  <si>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</si>
  <si>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</si>
  <si>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</si>
  <si>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</si>
  <si>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</si>
  <si>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</si>
  <si>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</si>
  <si>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</si>
  <si>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</si>
  <si>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</si>
  <si>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</si>
  <si>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</si>
  <si>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</si>
  <si>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</si>
  <si>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</si>
  <si>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</si>
  <si>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</si>
  <si>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</si>
  <si>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</si>
  <si>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</si>
  <si>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</si>
  <si>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</si>
  <si>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</si>
  <si>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</si>
  <si>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</si>
  <si>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</si>
  <si>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</si>
  <si>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</si>
  <si>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</si>
  <si>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</si>
  <si>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</si>
  <si>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</si>
  <si>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</si>
  <si>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</si>
  <si>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</si>
  <si>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</si>
  <si>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</si>
  <si>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</si>
  <si>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</si>
  <si>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</si>
  <si>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</si>
  <si>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</si>
  <si>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</si>
  <si>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</si>
  <si>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</si>
  <si>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</si>
  <si>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</si>
  <si>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</si>
  <si>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</si>
  <si>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</si>
  <si>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</si>
  <si>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</si>
  <si>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</si>
  <si>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茨城町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</si>
  <si>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</si>
  <si>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</si>
  <si>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</si>
  <si>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</si>
  <si>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</si>
  <si>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</si>
  <si>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</si>
  <si>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</si>
  <si>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</si>
  <si>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</si>
  <si>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</si>
  <si>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</si>
  <si>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</si>
  <si>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</si>
  <si>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</si>
  <si>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</si>
  <si>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</si>
  <si>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</si>
  <si>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</si>
  <si>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</si>
  <si>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</si>
  <si>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</si>
  <si>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</si>
  <si>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</si>
  <si>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</si>
  <si>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</si>
  <si>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</si>
  <si>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</si>
  <si>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</si>
  <si>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</si>
  <si>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</si>
  <si>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</si>
  <si>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</si>
  <si>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</si>
  <si>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</si>
  <si>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</si>
  <si>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</si>
  <si>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</si>
  <si>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</si>
  <si>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</si>
  <si>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</si>
  <si>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</si>
  <si>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</si>
  <si>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</si>
  <si>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</si>
  <si>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</si>
  <si>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</si>
  <si>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6"/>
  </si>
  <si>
    <t>うち日本人(％)</t>
    <phoneticPr fontId="5"/>
  </si>
  <si>
    <t>-1.3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</si>
  <si>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</si>
  <si>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</si>
  <si>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</si>
  <si>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</si>
  <si>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</si>
  <si>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</si>
  <si>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</si>
  <si>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</si>
  <si>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</si>
  <si>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</si>
  <si>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</si>
  <si>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</si>
  <si>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</si>
  <si>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</si>
  <si>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</si>
  <si>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</si>
  <si>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</si>
  <si>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</si>
  <si>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</si>
  <si>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</si>
  <si>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</si>
  <si>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</si>
  <si>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</si>
  <si>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</si>
  <si>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</si>
  <si>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</si>
  <si>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</si>
  <si>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</si>
  <si>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</si>
  <si>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</si>
  <si>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</si>
  <si>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</si>
  <si>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</si>
  <si>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</si>
  <si>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</si>
  <si>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</si>
  <si>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</si>
  <si>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</si>
  <si>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</si>
  <si>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</si>
  <si>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</si>
  <si>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</si>
  <si>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</si>
  <si>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</si>
  <si>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</si>
  <si>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</si>
  <si>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</si>
  <si>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</si>
  <si>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</si>
  <si>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</si>
  <si>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</si>
  <si>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</si>
  <si>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</si>
  <si>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</si>
  <si>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</si>
  <si>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</si>
  <si>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</si>
  <si>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</si>
  <si>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茨城県茨城町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</si>
  <si>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</si>
  <si>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</si>
  <si>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</si>
  <si>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</si>
  <si>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</si>
  <si>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</si>
  <si>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</si>
  <si>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</si>
  <si>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</si>
  <si>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</si>
  <si>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</si>
  <si>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</si>
  <si>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</si>
  <si>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</si>
  <si>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</si>
  <si>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</si>
  <si>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</si>
  <si>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</si>
  <si>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</si>
  <si>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</si>
  <si>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</si>
  <si>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</si>
  <si>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</si>
  <si>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</si>
  <si>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</si>
  <si>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</si>
  <si>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</si>
  <si>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</si>
  <si>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</si>
  <si>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</si>
  <si>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</si>
  <si>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</si>
  <si>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</si>
  <si>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</si>
  <si>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</si>
  <si>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</si>
  <si>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</si>
  <si>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</si>
  <si>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</si>
  <si>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</si>
  <si>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</si>
  <si>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</si>
  <si>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</si>
  <si>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</si>
  <si>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</si>
  <si>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</si>
  <si>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</si>
  <si>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</si>
  <si>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</si>
  <si>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</si>
  <si>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</si>
  <si>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</si>
  <si>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</si>
  <si>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</si>
  <si>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</si>
  <si>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</si>
  <si>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</si>
  <si>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</si>
  <si>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</si>
  <si>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</si>
  <si>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</si>
  <si>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</si>
  <si>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</si>
  <si>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</si>
  <si>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</si>
  <si>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</si>
  <si>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</si>
  <si>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</si>
  <si>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</si>
  <si>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</si>
  <si>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</si>
  <si>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</si>
  <si>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</si>
  <si>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</si>
  <si>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</si>
  <si>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</si>
  <si>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</si>
  <si>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</si>
  <si>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</si>
  <si>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</si>
  <si>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</si>
  <si>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</si>
  <si>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</si>
  <si>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</si>
  <si>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</si>
  <si>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</si>
  <si>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</si>
  <si>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</si>
  <si>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</si>
  <si>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</si>
  <si>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</si>
  <si>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</si>
  <si>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</si>
  <si>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</si>
  <si>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</si>
  <si>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</si>
  <si>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</si>
  <si>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</si>
  <si>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</si>
  <si>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</si>
  <si>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</si>
  <si>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</si>
  <si>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</si>
  <si>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</si>
  <si>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</si>
  <si>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</si>
  <si>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</si>
  <si>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</si>
  <si>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</si>
  <si>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</si>
  <si>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</si>
  <si>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</si>
  <si>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</si>
  <si>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</si>
  <si>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</si>
  <si>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</si>
  <si>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</si>
  <si>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</si>
  <si>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</si>
  <si>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</si>
  <si>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</si>
  <si>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</si>
  <si>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</si>
  <si>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</si>
  <si>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</si>
  <si>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</si>
  <si>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</si>
  <si>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</si>
  <si>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</si>
  <si>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</si>
  <si>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</si>
  <si>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</si>
  <si>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</si>
  <si>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</si>
  <si>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</si>
  <si>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</si>
  <si>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</si>
  <si>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</si>
  <si>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</si>
  <si>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</si>
  <si>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</si>
  <si>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</si>
  <si>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</si>
  <si>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</si>
  <si>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</si>
  <si>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</si>
  <si>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</si>
  <si>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</si>
  <si>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</si>
  <si>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</si>
  <si>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茨城県茨城町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</si>
  <si>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</si>
  <si>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</si>
  <si>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</si>
  <si>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</si>
  <si>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</si>
  <si>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</si>
  <si>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</si>
  <si>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</si>
  <si>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</si>
  <si>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</si>
  <si>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</si>
  <si>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</si>
  <si>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</si>
  <si>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</si>
  <si>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</si>
  <si>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</si>
  <si>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</si>
  <si>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</si>
  <si>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</si>
  <si>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</si>
  <si>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</si>
  <si>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</si>
  <si>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</si>
  <si>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</si>
  <si>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</si>
  <si>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</si>
  <si>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</si>
  <si>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</si>
  <si>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</si>
  <si>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</si>
  <si>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</si>
  <si>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</si>
  <si>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</si>
  <si>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</si>
  <si>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</si>
  <si>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後期高齢者医療保険特別会計</t>
    <phoneticPr fontId="5"/>
  </si>
  <si>
    <t>水道事業会計</t>
    <phoneticPr fontId="5"/>
  </si>
  <si>
    <t>法適用企業</t>
    <phoneticPr fontId="5"/>
  </si>
  <si>
    <t>工業用水道事業会計</t>
    <phoneticPr fontId="5"/>
  </si>
  <si>
    <t>公共下水道事業会計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</si>
  <si>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</si>
  <si>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</si>
  <si>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</si>
  <si>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</si>
  <si>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</si>
  <si>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</si>
  <si>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</si>
  <si>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</si>
  <si>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</si>
  <si>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</si>
  <si>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</si>
  <si>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</si>
  <si>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</si>
  <si>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</si>
  <si>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</si>
  <si>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</si>
  <si>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</si>
  <si>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</si>
  <si>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</si>
  <si>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</si>
  <si>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</si>
  <si>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</si>
  <si>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</si>
  <si>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</si>
  <si>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</si>
  <si>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</si>
  <si>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</si>
  <si>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</si>
  <si>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</si>
  <si>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</si>
  <si>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</si>
  <si>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</si>
  <si>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</si>
  <si>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</si>
  <si>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</si>
  <si>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</si>
  <si>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</si>
  <si>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</si>
  <si>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</si>
  <si>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</si>
  <si>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</si>
  <si>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</si>
  <si>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</si>
  <si>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</si>
  <si>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</si>
  <si>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</si>
  <si>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</si>
  <si>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</si>
  <si>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</si>
  <si>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</si>
  <si>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</si>
  <si>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</si>
  <si>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</si>
  <si>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</si>
  <si>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</si>
  <si>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</si>
  <si>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</si>
  <si>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</si>
  <si>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</si>
  <si>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</si>
  <si>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</si>
  <si>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</si>
  <si>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</si>
  <si>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</si>
  <si>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</si>
  <si>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</si>
  <si>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</si>
  <si>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</si>
  <si>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</si>
  <si>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</si>
  <si>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</si>
  <si>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</si>
  <si>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</si>
  <si>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</si>
  <si>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</si>
  <si>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</si>
  <si>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</si>
  <si>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</si>
  <si>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</si>
  <si>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</si>
  <si>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</si>
  <si>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</si>
  <si>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</si>
  <si>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</si>
  <si>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</si>
  <si>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</si>
  <si>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</si>
  <si>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</si>
  <si>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</si>
  <si>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</si>
  <si>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</si>
  <si>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</si>
  <si>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</si>
  <si>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</si>
  <si>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</si>
  <si>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</si>
  <si>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</si>
  <si>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</si>
  <si>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</si>
  <si>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</si>
  <si>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</si>
  <si>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</si>
  <si>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</si>
  <si>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</si>
  <si>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</si>
  <si>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</si>
  <si>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</si>
  <si>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</si>
  <si>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</si>
  <si>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</si>
  <si>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</si>
  <si>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</si>
  <si>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</si>
  <si>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</si>
  <si>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</si>
  <si>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</si>
  <si>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</si>
  <si>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</si>
  <si>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</si>
  <si>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</si>
  <si>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</si>
  <si>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</si>
  <si>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</si>
  <si>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</si>
  <si>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</si>
  <si>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</si>
  <si>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</si>
  <si>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</si>
  <si>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</si>
  <si>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</si>
  <si>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</si>
  <si>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</si>
  <si>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</si>
  <si>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</si>
  <si>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</si>
  <si>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</si>
  <si>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0.66</t>
  </si>
  <si>
    <t>▲ 0.70</t>
  </si>
  <si>
    <t>▲ 0.72</t>
  </si>
  <si>
    <t>▲ 3.66</t>
  </si>
  <si>
    <t>水道事業会計</t>
  </si>
  <si>
    <t>一般会計</t>
  </si>
  <si>
    <t>公共下水道事業会計</t>
  </si>
  <si>
    <t>工業用水道事業会計</t>
  </si>
  <si>
    <t>介護保険特別会計</t>
  </si>
  <si>
    <t>農業集落排水事業会計</t>
  </si>
  <si>
    <t>国民健康保険特別会計</t>
  </si>
  <si>
    <t>後期高齢者医療保険特別会計</t>
  </si>
  <si>
    <t>その他会計（赤字）</t>
  </si>
  <si>
    <t>その他会計（黒字）</t>
  </si>
  <si>
    <t>R01</t>
    <phoneticPr fontId="5"/>
  </si>
  <si>
    <t>R02</t>
    <phoneticPr fontId="5"/>
  </si>
  <si>
    <t>R03</t>
    <phoneticPr fontId="5"/>
  </si>
  <si>
    <t>R04</t>
    <phoneticPr fontId="5"/>
  </si>
  <si>
    <t>R05</t>
    <phoneticPr fontId="5"/>
  </si>
  <si>
    <t>-</t>
    <phoneticPr fontId="2"/>
  </si>
  <si>
    <t>茨城町農業公社</t>
    <rPh sb="0" eb="3">
      <t>イバラキマチ</t>
    </rPh>
    <rPh sb="3" eb="7">
      <t>ノウギョウコウシャ</t>
    </rPh>
    <phoneticPr fontId="2"/>
  </si>
  <si>
    <t>茨城地方広域環境事務組合</t>
  </si>
  <si>
    <t>霞台厚生施設組合</t>
  </si>
  <si>
    <t>茨城県市町村総合事務組合（一般会計）</t>
    <rPh sb="13" eb="17">
      <t>イッパンカイケイ</t>
    </rPh>
    <phoneticPr fontId="2"/>
  </si>
  <si>
    <t>茨城県市町村総合事務組合（県民交通災害共済事業特別会計）</t>
    <rPh sb="10" eb="12">
      <t>クミアイ</t>
    </rPh>
    <phoneticPr fontId="2"/>
  </si>
  <si>
    <t>茨城租税債権管理機構</t>
    <phoneticPr fontId="2"/>
  </si>
  <si>
    <t>茨城県後期高齢者医療広域連合（一般会計）</t>
  </si>
  <si>
    <t>茨城県後期高齢者医療広域連合（後期高齢医療特別会計）</t>
  </si>
  <si>
    <t>　公共施設等整備基金</t>
    <rPh sb="1" eb="5">
      <t>コウキョウシセツ</t>
    </rPh>
    <rPh sb="5" eb="6">
      <t>トウ</t>
    </rPh>
    <rPh sb="6" eb="10">
      <t>セイビキキン</t>
    </rPh>
    <phoneticPr fontId="5"/>
  </si>
  <si>
    <t>　ふるさと基金</t>
    <rPh sb="5" eb="7">
      <t>キキン</t>
    </rPh>
    <phoneticPr fontId="5"/>
  </si>
  <si>
    <t>　企業立地促進基金</t>
    <rPh sb="1" eb="3">
      <t>キギョウ</t>
    </rPh>
    <rPh sb="3" eb="5">
      <t>リッチ</t>
    </rPh>
    <rPh sb="5" eb="7">
      <t>ソクシン</t>
    </rPh>
    <rPh sb="7" eb="9">
      <t>キキン</t>
    </rPh>
    <phoneticPr fontId="5"/>
  </si>
  <si>
    <t>　ごみ処理施設整備基金</t>
    <rPh sb="3" eb="5">
      <t>ショリ</t>
    </rPh>
    <rPh sb="5" eb="7">
      <t>シセツ</t>
    </rPh>
    <rPh sb="7" eb="9">
      <t>セイビ</t>
    </rPh>
    <rPh sb="9" eb="11">
      <t>キキン</t>
    </rPh>
    <phoneticPr fontId="5"/>
  </si>
  <si>
    <t>　国営茨城中部土地改良事業基金</t>
    <rPh sb="1" eb="3">
      <t>コクエイ</t>
    </rPh>
    <rPh sb="3" eb="7">
      <t>イバラキチュウブ</t>
    </rPh>
    <rPh sb="7" eb="11">
      <t>トチカイリョウ</t>
    </rPh>
    <rPh sb="11" eb="15">
      <t>ジギョウキキン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</si>
</sst>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47161</c:v>
                </c:pt>
                <c:pt idx="3">
                  <c:v>43423</c:v>
                </c:pt>
                <c:pt idx="4">
                  <c:v>45265</c:v>
                </c:pt>
              </c:numCache>
            </c:numRef>
          </c:val>
          <c:smooth val="0"/>
          <c:extLst>
            <c:ext xmlns:c16="http://schemas.microsoft.com/office/drawing/2014/chart" uri="{C3380CC4-5D6E-409C-BE32-E72D297353CC}">
              <c16:uniqueId val="{00000000-62B8-4A1D-9842-94165AE1CF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47123</c:v>
                </c:pt>
                <c:pt idx="1">
                  <c:v>51561</c:v>
                </c:pt>
                <c:pt idx="2">
                  <c:v>63739</c:v>
                </c:pt>
                <c:pt idx="3">
                  <c:v>41495</c:v>
                </c:pt>
                <c:pt idx="4">
                  <c:v>54957</c:v>
                </c:pt>
              </c:numCache>
            </c:numRef>
          </c:val>
          <c:smooth val="0"/>
          <c:extLst>
            <c:ext xmlns:c16="http://schemas.microsoft.com/office/drawing/2014/chart" uri="{C3380CC4-5D6E-409C-BE32-E72D297353CC}">
              <c16:uniqueId val="{00000001-62B8-4A1D-9842-94165AE1CF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5.55</c:v>
                </c:pt>
                <c:pt idx="1">
                  <c:v>5</c:v>
                </c:pt>
                <c:pt idx="2">
                  <c:v>8.27</c:v>
                </c:pt>
                <c:pt idx="3">
                  <c:v>7.78</c:v>
                </c:pt>
                <c:pt idx="4">
                  <c:v>6.14</c:v>
                </c:pt>
              </c:numCache>
            </c:numRef>
          </c:val>
          <c:extLst>
            <c:ext xmlns:c16="http://schemas.microsoft.com/office/drawing/2014/chart" uri="{C3380CC4-5D6E-409C-BE32-E72D297353CC}">
              <c16:uniqueId val="{00000000-D526-4C6B-89C1-8E307E8D036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23.25</c:v>
                </c:pt>
                <c:pt idx="1">
                  <c:v>21.74</c:v>
                </c:pt>
                <c:pt idx="2">
                  <c:v>20.81</c:v>
                </c:pt>
                <c:pt idx="3">
                  <c:v>21.41</c:v>
                </c:pt>
                <c:pt idx="4">
                  <c:v>21.18</c:v>
                </c:pt>
              </c:numCache>
            </c:numRef>
          </c:val>
          <c:extLst>
            <c:ext xmlns:c16="http://schemas.microsoft.com/office/drawing/2014/chart" uri="{C3380CC4-5D6E-409C-BE32-E72D297353CC}">
              <c16:uniqueId val="{00000001-D526-4C6B-89C1-8E307E8D036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-0.66</c:v>
                </c:pt>
                <c:pt idx="1">
                  <c:v>-0.7</c:v>
                </c:pt>
                <c:pt idx="2">
                  <c:v>3.48</c:v>
                </c:pt>
                <c:pt idx="3">
                  <c:v>-0.72</c:v>
                </c:pt>
                <c:pt idx="4">
                  <c:v>-3.66</c:v>
                </c:pt>
              </c:numCache>
            </c:numRef>
          </c:val>
          <c:smooth val="0"/>
          <c:extLst>
            <c:ext xmlns:c16="http://schemas.microsoft.com/office/drawing/2014/chart" uri="{C3380CC4-5D6E-409C-BE32-E72D297353CC}">
              <c16:uniqueId val="{00000002-D526-4C6B-89C1-8E307E8D036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0.45</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4EC-4036-BE21-D8ADB581D90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4EC-4036-BE21-D8ADB581D90D}"/>
            </c:ext>
          </c:extLst>
        </c:ser>
        <c:ser>
          <c:idx val="2"/>
          <c:order val="2"/>
          <c:tx>
            <c:strRef>
              <c:f>データシート!$A$29</c:f>
              <c:strCache>
                <c:ptCount val="1"/>
                <c:pt idx="0">
                  <c:v>後期高齢者医療保険特別会計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0.01</c:v>
                </c:pt>
                <c:pt idx="4">
                  <c:v>#N/A</c:v>
                </c:pt>
                <c:pt idx="5">
                  <c:v>0.06</c:v>
                </c:pt>
                <c:pt idx="6">
                  <c:v>#N/A</c:v>
                </c:pt>
                <c:pt idx="7">
                  <c:v>0.01</c:v>
                </c:pt>
                <c:pt idx="8">
                  <c:v>#N/A</c:v>
                </c:pt>
                <c:pt idx="9">
                  <c:v>0.01</c:v>
                </c:pt>
              </c:numCache>
            </c:numRef>
          </c:val>
          <c:extLst>
            <c:ext xmlns:c16="http://schemas.microsoft.com/office/drawing/2014/chart" uri="{C3380CC4-5D6E-409C-BE32-E72D297353CC}">
              <c16:uniqueId val="{00000002-34EC-4036-BE21-D8ADB581D90D}"/>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0.7</c:v>
                </c:pt>
                <c:pt idx="2">
                  <c:v>#N/A</c:v>
                </c:pt>
                <c:pt idx="3">
                  <c:v>0.63</c:v>
                </c:pt>
                <c:pt idx="4">
                  <c:v>#N/A</c:v>
                </c:pt>
                <c:pt idx="5">
                  <c:v>0.55000000000000004</c:v>
                </c:pt>
                <c:pt idx="6">
                  <c:v>#N/A</c:v>
                </c:pt>
                <c:pt idx="7">
                  <c:v>0.32</c:v>
                </c:pt>
                <c:pt idx="8">
                  <c:v>#N/A</c:v>
                </c:pt>
                <c:pt idx="9">
                  <c:v>0.04</c:v>
                </c:pt>
              </c:numCache>
            </c:numRef>
          </c:val>
          <c:extLst>
            <c:ext xmlns:c16="http://schemas.microsoft.com/office/drawing/2014/chart" uri="{C3380CC4-5D6E-409C-BE32-E72D297353CC}">
              <c16:uniqueId val="{00000003-34EC-4036-BE21-D8ADB581D90D}"/>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0.28999999999999998</c:v>
                </c:pt>
                <c:pt idx="4">
                  <c:v>#N/A</c:v>
                </c:pt>
                <c:pt idx="5">
                  <c:v>0.46</c:v>
                </c:pt>
                <c:pt idx="6">
                  <c:v>#N/A</c:v>
                </c:pt>
                <c:pt idx="7">
                  <c:v>0.66</c:v>
                </c:pt>
                <c:pt idx="8">
                  <c:v>#N/A</c:v>
                </c:pt>
                <c:pt idx="9">
                  <c:v>0.77</c:v>
                </c:pt>
              </c:numCache>
            </c:numRef>
          </c:val>
          <c:extLst>
            <c:ext xmlns:c16="http://schemas.microsoft.com/office/drawing/2014/chart" uri="{C3380CC4-5D6E-409C-BE32-E72D297353CC}">
              <c16:uniqueId val="{00000004-34EC-4036-BE21-D8ADB581D90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1.1000000000000001</c:v>
                </c:pt>
                <c:pt idx="2">
                  <c:v>#N/A</c:v>
                </c:pt>
                <c:pt idx="3">
                  <c:v>1.1100000000000001</c:v>
                </c:pt>
                <c:pt idx="4">
                  <c:v>#N/A</c:v>
                </c:pt>
                <c:pt idx="5">
                  <c:v>2.73</c:v>
                </c:pt>
                <c:pt idx="6">
                  <c:v>#N/A</c:v>
                </c:pt>
                <c:pt idx="7">
                  <c:v>2.88</c:v>
                </c:pt>
                <c:pt idx="8">
                  <c:v>#N/A</c:v>
                </c:pt>
                <c:pt idx="9">
                  <c:v>1.44</c:v>
                </c:pt>
              </c:numCache>
            </c:numRef>
          </c:val>
          <c:extLst>
            <c:ext xmlns:c16="http://schemas.microsoft.com/office/drawing/2014/chart" uri="{C3380CC4-5D6E-409C-BE32-E72D297353CC}">
              <c16:uniqueId val="{00000005-34EC-4036-BE21-D8ADB581D90D}"/>
            </c:ext>
          </c:extLst>
        </c:ser>
        <c:ser>
          <c:idx val="6"/>
          <c:order val="6"/>
          <c:tx>
            <c:strRef>
              <c:f>データシート!$A$33</c:f>
              <c:strCache>
                <c:ptCount val="1"/>
                <c:pt idx="0">
                  <c:v>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c:v>
                </c:pt>
                <c:pt idx="2">
                  <c:v>#N/A</c:v>
                </c:pt>
                <c:pt idx="3">
                  <c:v>1.39</c:v>
                </c:pt>
                <c:pt idx="4">
                  <c:v>#N/A</c:v>
                </c:pt>
                <c:pt idx="5">
                  <c:v>1.36</c:v>
                </c:pt>
                <c:pt idx="6">
                  <c:v>#N/A</c:v>
                </c:pt>
                <c:pt idx="7">
                  <c:v>1.43</c:v>
                </c:pt>
                <c:pt idx="8">
                  <c:v>#N/A</c:v>
                </c:pt>
                <c:pt idx="9">
                  <c:v>1.44</c:v>
                </c:pt>
              </c:numCache>
            </c:numRef>
          </c:val>
          <c:extLst>
            <c:ext xmlns:c16="http://schemas.microsoft.com/office/drawing/2014/chart" uri="{C3380CC4-5D6E-409C-BE32-E72D297353CC}">
              <c16:uniqueId val="{00000006-34EC-4036-BE21-D8ADB581D90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0.69</c:v>
                </c:pt>
                <c:pt idx="4">
                  <c:v>#N/A</c:v>
                </c:pt>
                <c:pt idx="5">
                  <c:v>1</c:v>
                </c:pt>
                <c:pt idx="6">
                  <c:v>#N/A</c:v>
                </c:pt>
                <c:pt idx="7">
                  <c:v>1.1399999999999999</c:v>
                </c:pt>
                <c:pt idx="8">
                  <c:v>#N/A</c:v>
                </c:pt>
                <c:pt idx="9">
                  <c:v>1.99</c:v>
                </c:pt>
              </c:numCache>
            </c:numRef>
          </c:val>
          <c:extLst>
            <c:ext xmlns:c16="http://schemas.microsoft.com/office/drawing/2014/chart" uri="{C3380CC4-5D6E-409C-BE32-E72D297353CC}">
              <c16:uniqueId val="{00000007-34EC-4036-BE21-D8ADB581D90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5.55</c:v>
                </c:pt>
                <c:pt idx="2">
                  <c:v>#N/A</c:v>
                </c:pt>
                <c:pt idx="3">
                  <c:v>5</c:v>
                </c:pt>
                <c:pt idx="4">
                  <c:v>#N/A</c:v>
                </c:pt>
                <c:pt idx="5">
                  <c:v>8.26</c:v>
                </c:pt>
                <c:pt idx="6">
                  <c:v>#N/A</c:v>
                </c:pt>
                <c:pt idx="7">
                  <c:v>7.77</c:v>
                </c:pt>
                <c:pt idx="8">
                  <c:v>#N/A</c:v>
                </c:pt>
                <c:pt idx="9">
                  <c:v>6.14</c:v>
                </c:pt>
              </c:numCache>
            </c:numRef>
          </c:val>
          <c:extLst>
            <c:ext xmlns:c16="http://schemas.microsoft.com/office/drawing/2014/chart" uri="{C3380CC4-5D6E-409C-BE32-E72D297353CC}">
              <c16:uniqueId val="{00000008-34EC-4036-BE21-D8ADB581D90D}"/>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13.52</c:v>
                </c:pt>
                <c:pt idx="2">
                  <c:v>#N/A</c:v>
                </c:pt>
                <c:pt idx="3">
                  <c:v>14.3</c:v>
                </c:pt>
                <c:pt idx="4">
                  <c:v>#N/A</c:v>
                </c:pt>
                <c:pt idx="5">
                  <c:v>14.52</c:v>
                </c:pt>
                <c:pt idx="6">
                  <c:v>#N/A</c:v>
                </c:pt>
                <c:pt idx="7">
                  <c:v>15</c:v>
                </c:pt>
                <c:pt idx="8">
                  <c:v>#N/A</c:v>
                </c:pt>
                <c:pt idx="9">
                  <c:v>16.489999999999998</c:v>
                </c:pt>
              </c:numCache>
            </c:numRef>
          </c:val>
          <c:extLst>
            <c:ext xmlns:c16="http://schemas.microsoft.com/office/drawing/2014/chart" uri="{C3380CC4-5D6E-409C-BE32-E72D297353CC}">
              <c16:uniqueId val="{00000009-34EC-4036-BE21-D8ADB581D90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866</c:v>
                </c:pt>
                <c:pt idx="5">
                  <c:v>861</c:v>
                </c:pt>
                <c:pt idx="8">
                  <c:v>856</c:v>
                </c:pt>
                <c:pt idx="11">
                  <c:v>852</c:v>
                </c:pt>
                <c:pt idx="14">
                  <c:v>838</c:v>
                </c:pt>
              </c:numCache>
            </c:numRef>
          </c:val>
          <c:extLst>
            <c:ext xmlns:c16="http://schemas.microsoft.com/office/drawing/2014/chart" uri="{C3380CC4-5D6E-409C-BE32-E72D297353CC}">
              <c16:uniqueId val="{00000000-5DB6-4856-BC76-60D3A883FA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B6-4856-BC76-60D3A883FA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B6-4856-BC76-60D3A883FA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DB6-4856-BC76-60D3A883FA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537</c:v>
                </c:pt>
                <c:pt idx="3">
                  <c:v>430</c:v>
                </c:pt>
                <c:pt idx="6">
                  <c:v>373</c:v>
                </c:pt>
                <c:pt idx="9">
                  <c:v>358</c:v>
                </c:pt>
                <c:pt idx="12">
                  <c:v>357</c:v>
                </c:pt>
              </c:numCache>
            </c:numRef>
          </c:val>
          <c:extLst>
            <c:ext xmlns:c16="http://schemas.microsoft.com/office/drawing/2014/chart" uri="{C3380CC4-5D6E-409C-BE32-E72D297353CC}">
              <c16:uniqueId val="{00000004-5DB6-4856-BC76-60D3A883FA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B6-4856-BC76-60D3A883FA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B6-4856-BC76-60D3A883FA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872</c:v>
                </c:pt>
                <c:pt idx="3">
                  <c:v>868</c:v>
                </c:pt>
                <c:pt idx="6">
                  <c:v>897</c:v>
                </c:pt>
                <c:pt idx="9">
                  <c:v>927</c:v>
                </c:pt>
                <c:pt idx="12">
                  <c:v>918</c:v>
                </c:pt>
              </c:numCache>
            </c:numRef>
          </c:val>
          <c:extLst>
            <c:ext xmlns:c16="http://schemas.microsoft.com/office/drawing/2014/chart" uri="{C3380CC4-5D6E-409C-BE32-E72D297353CC}">
              <c16:uniqueId val="{00000007-5DB6-4856-BC76-60D3A883FA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543</c:v>
                </c:pt>
                <c:pt idx="2">
                  <c:v>#N/A</c:v>
                </c:pt>
                <c:pt idx="3">
                  <c:v>#N/A</c:v>
                </c:pt>
                <c:pt idx="4">
                  <c:v>437</c:v>
                </c:pt>
                <c:pt idx="5">
                  <c:v>#N/A</c:v>
                </c:pt>
                <c:pt idx="6">
                  <c:v>#N/A</c:v>
                </c:pt>
                <c:pt idx="7">
                  <c:v>414</c:v>
                </c:pt>
                <c:pt idx="8">
                  <c:v>#N/A</c:v>
                </c:pt>
                <c:pt idx="9">
                  <c:v>#N/A</c:v>
                </c:pt>
                <c:pt idx="10">
                  <c:v>433</c:v>
                </c:pt>
                <c:pt idx="11">
                  <c:v>#N/A</c:v>
                </c:pt>
                <c:pt idx="12">
                  <c:v>#N/A</c:v>
                </c:pt>
                <c:pt idx="13">
                  <c:v>437</c:v>
                </c:pt>
                <c:pt idx="14">
                  <c:v>#N/A</c:v>
                </c:pt>
              </c:numCache>
            </c:numRef>
          </c:val>
          <c:smooth val="0"/>
          <c:extLst>
            <c:ext xmlns:c16="http://schemas.microsoft.com/office/drawing/2014/chart" uri="{C3380CC4-5D6E-409C-BE32-E72D297353CC}">
              <c16:uniqueId val="{00000008-5DB6-4856-BC76-60D3A883FA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9803</c:v>
                </c:pt>
                <c:pt idx="5">
                  <c:v>9562</c:v>
                </c:pt>
                <c:pt idx="8">
                  <c:v>9542</c:v>
                </c:pt>
                <c:pt idx="11">
                  <c:v>9158</c:v>
                </c:pt>
                <c:pt idx="14">
                  <c:v>8705</c:v>
                </c:pt>
              </c:numCache>
            </c:numRef>
          </c:val>
          <c:extLst>
            <c:ext xmlns:c16="http://schemas.microsoft.com/office/drawing/2014/chart" uri="{C3380CC4-5D6E-409C-BE32-E72D297353CC}">
              <c16:uniqueId val="{00000000-7FA8-4257-AE16-5A32560CA2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41</c:v>
                </c:pt>
                <c:pt idx="5">
                  <c:v>68</c:v>
                </c:pt>
                <c:pt idx="8">
                  <c:v>115</c:v>
                </c:pt>
                <c:pt idx="11">
                  <c:v>158</c:v>
                </c:pt>
                <c:pt idx="14">
                  <c:v>200</c:v>
                </c:pt>
              </c:numCache>
            </c:numRef>
          </c:val>
          <c:extLst>
            <c:ext xmlns:c16="http://schemas.microsoft.com/office/drawing/2014/chart" uri="{C3380CC4-5D6E-409C-BE32-E72D297353CC}">
              <c16:uniqueId val="{00000001-7FA8-4257-AE16-5A32560CA2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4426</c:v>
                </c:pt>
                <c:pt idx="5">
                  <c:v>4286</c:v>
                </c:pt>
                <c:pt idx="8">
                  <c:v>5538</c:v>
                </c:pt>
                <c:pt idx="11">
                  <c:v>5855</c:v>
                </c:pt>
                <c:pt idx="14">
                  <c:v>6130</c:v>
                </c:pt>
              </c:numCache>
            </c:numRef>
          </c:val>
          <c:extLst>
            <c:ext xmlns:c16="http://schemas.microsoft.com/office/drawing/2014/chart" uri="{C3380CC4-5D6E-409C-BE32-E72D297353CC}">
              <c16:uniqueId val="{00000002-7FA8-4257-AE16-5A32560CA2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FA8-4257-AE16-5A32560CA2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FA8-4257-AE16-5A32560CA2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2</c:v>
                </c:pt>
              </c:numCache>
            </c:numRef>
          </c:val>
          <c:extLst>
            <c:ext xmlns:c16="http://schemas.microsoft.com/office/drawing/2014/chart" uri="{C3380CC4-5D6E-409C-BE32-E72D297353CC}">
              <c16:uniqueId val="{00000005-7FA8-4257-AE16-5A32560CA2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1808</c:v>
                </c:pt>
                <c:pt idx="3">
                  <c:v>1768</c:v>
                </c:pt>
                <c:pt idx="6">
                  <c:v>1759</c:v>
                </c:pt>
                <c:pt idx="9">
                  <c:v>1655</c:v>
                </c:pt>
                <c:pt idx="12">
                  <c:v>1716</c:v>
                </c:pt>
              </c:numCache>
            </c:numRef>
          </c:val>
          <c:extLst>
            <c:ext xmlns:c16="http://schemas.microsoft.com/office/drawing/2014/chart" uri="{C3380CC4-5D6E-409C-BE32-E72D297353CC}">
              <c16:uniqueId val="{00000006-7FA8-4257-AE16-5A32560CA2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FA8-4257-AE16-5A32560CA2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6010</c:v>
                </c:pt>
                <c:pt idx="3">
                  <c:v>5129</c:v>
                </c:pt>
                <c:pt idx="6">
                  <c:v>4251</c:v>
                </c:pt>
                <c:pt idx="9">
                  <c:v>3524</c:v>
                </c:pt>
                <c:pt idx="12">
                  <c:v>3229</c:v>
                </c:pt>
              </c:numCache>
            </c:numRef>
          </c:val>
          <c:extLst>
            <c:ext xmlns:c16="http://schemas.microsoft.com/office/drawing/2014/chart" uri="{C3380CC4-5D6E-409C-BE32-E72D297353CC}">
              <c16:uniqueId val="{00000008-7FA8-4257-AE16-5A32560CA2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639</c:v>
                </c:pt>
                <c:pt idx="3">
                  <c:v>615</c:v>
                </c:pt>
                <c:pt idx="6">
                  <c:v>591</c:v>
                </c:pt>
                <c:pt idx="9">
                  <c:v>568</c:v>
                </c:pt>
                <c:pt idx="12">
                  <c:v>555</c:v>
                </c:pt>
              </c:numCache>
            </c:numRef>
          </c:val>
          <c:extLst>
            <c:ext xmlns:c16="http://schemas.microsoft.com/office/drawing/2014/chart" uri="{C3380CC4-5D6E-409C-BE32-E72D297353CC}">
              <c16:uniqueId val="{00000009-7FA8-4257-AE16-5A32560CA2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9947</c:v>
                </c:pt>
                <c:pt idx="3">
                  <c:v>10078</c:v>
                </c:pt>
                <c:pt idx="6">
                  <c:v>10341</c:v>
                </c:pt>
                <c:pt idx="9">
                  <c:v>10010</c:v>
                </c:pt>
                <c:pt idx="12">
                  <c:v>9999</c:v>
                </c:pt>
              </c:numCache>
            </c:numRef>
          </c:val>
          <c:extLst>
            <c:ext xmlns:c16="http://schemas.microsoft.com/office/drawing/2014/chart" uri="{C3380CC4-5D6E-409C-BE32-E72D297353CC}">
              <c16:uniqueId val="{0000000A-7FA8-4257-AE16-5A32560CA2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4133</c:v>
                </c:pt>
                <c:pt idx="2">
                  <c:v>#N/A</c:v>
                </c:pt>
                <c:pt idx="3">
                  <c:v>#N/A</c:v>
                </c:pt>
                <c:pt idx="4">
                  <c:v>3674</c:v>
                </c:pt>
                <c:pt idx="5">
                  <c:v>#N/A</c:v>
                </c:pt>
                <c:pt idx="6">
                  <c:v>#N/A</c:v>
                </c:pt>
                <c:pt idx="7">
                  <c:v>1748</c:v>
                </c:pt>
                <c:pt idx="8">
                  <c:v>#N/A</c:v>
                </c:pt>
                <c:pt idx="9">
                  <c:v>#N/A</c:v>
                </c:pt>
                <c:pt idx="10">
                  <c:v>586</c:v>
                </c:pt>
                <c:pt idx="11">
                  <c:v>#N/A</c:v>
                </c:pt>
                <c:pt idx="12">
                  <c:v>#N/A</c:v>
                </c:pt>
                <c:pt idx="13">
                  <c:v>466</c:v>
                </c:pt>
                <c:pt idx="14">
                  <c:v>#N/A</c:v>
                </c:pt>
              </c:numCache>
            </c:numRef>
          </c:val>
          <c:smooth val="0"/>
          <c:extLst>
            <c:ext xmlns:c16="http://schemas.microsoft.com/office/drawing/2014/chart" uri="{C3380CC4-5D6E-409C-BE32-E72D297353CC}">
              <c16:uniqueId val="{0000000B-7FA8-4257-AE16-5A32560CA2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1721</c:v>
                </c:pt>
                <c:pt idx="1">
                  <c:v>1721</c:v>
                </c:pt>
                <c:pt idx="2">
                  <c:v>1721</c:v>
                </c:pt>
              </c:numCache>
            </c:numRef>
          </c:val>
          <c:extLst>
            <c:ext xmlns:c16="http://schemas.microsoft.com/office/drawing/2014/chart" uri="{C3380CC4-5D6E-409C-BE32-E72D297353CC}">
              <c16:uniqueId val="{00000000-A9B2-42DD-8FD5-AD8390288CD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520</c:v>
                </c:pt>
                <c:pt idx="1">
                  <c:v>670</c:v>
                </c:pt>
                <c:pt idx="2">
                  <c:v>727</c:v>
                </c:pt>
              </c:numCache>
            </c:numRef>
          </c:val>
          <c:extLst>
            <c:ext xmlns:c16="http://schemas.microsoft.com/office/drawing/2014/chart" uri="{C3380CC4-5D6E-409C-BE32-E72D297353CC}">
              <c16:uniqueId val="{00000001-A9B2-42DD-8FD5-AD8390288CD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2819</c:v>
                </c:pt>
                <c:pt idx="1">
                  <c:v>3051</c:v>
                </c:pt>
                <c:pt idx="2">
                  <c:v>3196</c:v>
                </c:pt>
              </c:numCache>
            </c:numRef>
          </c:val>
          <c:extLst>
            <c:ext xmlns:c16="http://schemas.microsoft.com/office/drawing/2014/chart" uri="{C3380CC4-5D6E-409C-BE32-E72D297353CC}">
              <c16:uniqueId val="{00000002-A9B2-42DD-8FD5-AD8390288CD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元利償還金は、</a:t>
          </a:r>
          <a:r>
            <a:rPr kumimoji="1" lang="en-US" altLang="ja-JP" sz="1200">
              <a:latin typeface="ＭＳ ゴシック" pitchFamily="49" charset="-128"/>
              <a:ea typeface="ＭＳ ゴシック" pitchFamily="49" charset="-128"/>
            </a:rPr>
            <a:t>H14</a:t>
          </a:r>
          <a:r>
            <a:rPr kumimoji="1" lang="ja-JP" altLang="en-US" sz="1200">
              <a:latin typeface="ＭＳ ゴシック" pitchFamily="49" charset="-128"/>
              <a:ea typeface="ＭＳ ゴシック" pitchFamily="49" charset="-128"/>
            </a:rPr>
            <a:t>臨時財政対策債や</a:t>
          </a:r>
          <a:r>
            <a:rPr kumimoji="1" lang="en-US" altLang="ja-JP" sz="1200">
              <a:latin typeface="ＭＳ ゴシック" pitchFamily="49" charset="-128"/>
              <a:ea typeface="ＭＳ ゴシック" pitchFamily="49" charset="-128"/>
            </a:rPr>
            <a:t>H24</a:t>
          </a:r>
          <a:r>
            <a:rPr kumimoji="1" lang="ja-JP" altLang="en-US" sz="1200">
              <a:latin typeface="ＭＳ ゴシック" pitchFamily="49" charset="-128"/>
              <a:ea typeface="ＭＳ ゴシック" pitchFamily="49" charset="-128"/>
            </a:rPr>
            <a:t>桜丘中校舎改築事業等の償還終了に伴い減となった。</a:t>
          </a:r>
        </a:p>
        <a:p>
          <a:r>
            <a:rPr kumimoji="1" lang="ja-JP" altLang="en-US" sz="1200">
              <a:latin typeface="ＭＳ ゴシック" pitchFamily="49" charset="-128"/>
              <a:ea typeface="ＭＳ ゴシック" pitchFamily="49" charset="-128"/>
            </a:rPr>
            <a:t>　公営企業債の元利償還金に対する繰入金は、企業会計への移行に伴い、令和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年度に大きく減少し、令和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年度から令和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年度にかけても地方債残高の減少に伴い減となった。</a:t>
          </a:r>
        </a:p>
        <a:p>
          <a:r>
            <a:rPr kumimoji="1" lang="ja-JP" altLang="en-US" sz="1200">
              <a:latin typeface="ＭＳ ゴシック" pitchFamily="49" charset="-128"/>
              <a:ea typeface="ＭＳ ゴシック" pitchFamily="49" charset="-128"/>
            </a:rPr>
            <a:t>　算入公債費等は、平成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年度以降は大きな増減はなかったが、令和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年度は、東日本大震災全国緊急防災施策等債償還費の算入額減少に伴い、</a:t>
          </a:r>
          <a:r>
            <a:rPr kumimoji="1" lang="en-US" altLang="ja-JP" sz="1200">
              <a:latin typeface="ＭＳ ゴシック" pitchFamily="49" charset="-128"/>
              <a:ea typeface="ＭＳ ゴシック" pitchFamily="49" charset="-128"/>
            </a:rPr>
            <a:t>1,400</a:t>
          </a:r>
          <a:r>
            <a:rPr kumimoji="1" lang="ja-JP" altLang="en-US" sz="1200">
              <a:latin typeface="ＭＳ ゴシック" pitchFamily="49" charset="-128"/>
              <a:ea typeface="ＭＳ ゴシック" pitchFamily="49" charset="-128"/>
            </a:rPr>
            <a:t>万円減の約</a:t>
          </a:r>
          <a:r>
            <a:rPr kumimoji="1" lang="en-US" altLang="ja-JP" sz="1200">
              <a:latin typeface="ＭＳ ゴシック" pitchFamily="49" charset="-128"/>
              <a:ea typeface="ＭＳ ゴシック" pitchFamily="49" charset="-128"/>
            </a:rPr>
            <a:t>8</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3,800</a:t>
          </a:r>
          <a:r>
            <a:rPr kumimoji="1" lang="ja-JP" altLang="en-US" sz="1200">
              <a:latin typeface="ＭＳ ゴシック" pitchFamily="49" charset="-128"/>
              <a:ea typeface="ＭＳ ゴシック" pitchFamily="49" charset="-128"/>
            </a:rPr>
            <a:t>万円となった。</a:t>
          </a:r>
        </a:p>
        <a:p>
          <a:r>
            <a:rPr kumimoji="1" lang="ja-JP" altLang="en-US" sz="1200">
              <a:latin typeface="ＭＳ ゴシック" pitchFamily="49" charset="-128"/>
              <a:ea typeface="ＭＳ ゴシック" pitchFamily="49" charset="-128"/>
            </a:rPr>
            <a:t>　今後は新たな文化的施設建設や広域し尿処理施設の更新による地方債の発行が見込まれるが、交付税措置のある地方債を有効活用するほか、事業の必要性や緊急性を精査し、財政健全化に努める。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満期一括償還地方債の借入がないため該当なし。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一般会計等に係る地方債の現在高は、平成</a:t>
          </a:r>
          <a:r>
            <a:rPr kumimoji="1" lang="en-US" altLang="ja-JP" sz="1200">
              <a:latin typeface="ＭＳ ゴシック" pitchFamily="49" charset="-128"/>
              <a:ea typeface="ＭＳ ゴシック" pitchFamily="49" charset="-128"/>
            </a:rPr>
            <a:t>29</a:t>
          </a:r>
          <a:r>
            <a:rPr kumimoji="1" lang="ja-JP" altLang="en-US" sz="1200">
              <a:latin typeface="ＭＳ ゴシック" pitchFamily="49" charset="-128"/>
              <a:ea typeface="ＭＳ ゴシック" pitchFamily="49" charset="-128"/>
            </a:rPr>
            <a:t>年度から令和元年度に実施した大戸・長岡小学校整備や、令和</a:t>
          </a:r>
          <a:r>
            <a:rPr kumimoji="1" lang="en-US" altLang="ja-JP" sz="1200">
              <a:latin typeface="ＭＳ ゴシック" pitchFamily="49" charset="-128"/>
              <a:ea typeface="ＭＳ ゴシック" pitchFamily="49" charset="-128"/>
            </a:rPr>
            <a:t>3</a:t>
          </a:r>
          <a:r>
            <a:rPr kumimoji="1" lang="ja-JP" altLang="en-US" sz="1200">
              <a:latin typeface="ＭＳ ゴシック" pitchFamily="49" charset="-128"/>
              <a:ea typeface="ＭＳ ゴシック" pitchFamily="49" charset="-128"/>
            </a:rPr>
            <a:t>年度まで実施していた給食共同調理場再整備事業や広域ごみ処理施設整備事業に伴い増加したものの、令和</a:t>
          </a:r>
          <a:r>
            <a:rPr kumimoji="1" lang="en-US" altLang="ja-JP" sz="1200">
              <a:latin typeface="ＭＳ ゴシック" pitchFamily="49" charset="-128"/>
              <a:ea typeface="ＭＳ ゴシック" pitchFamily="49" charset="-128"/>
            </a:rPr>
            <a:t>4</a:t>
          </a:r>
          <a:r>
            <a:rPr kumimoji="1" lang="ja-JP" altLang="en-US" sz="1200">
              <a:latin typeface="ＭＳ ゴシック" pitchFamily="49" charset="-128"/>
              <a:ea typeface="ＭＳ ゴシック" pitchFamily="49" charset="-128"/>
            </a:rPr>
            <a:t>年度及び令和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年度は新規発行額が償還額を下回ったため減少している。</a:t>
          </a:r>
        </a:p>
        <a:p>
          <a:r>
            <a:rPr kumimoji="1" lang="ja-JP" altLang="en-US" sz="1200">
              <a:latin typeface="ＭＳ ゴシック" pitchFamily="49" charset="-128"/>
              <a:ea typeface="ＭＳ ゴシック" pitchFamily="49" charset="-128"/>
            </a:rPr>
            <a:t>　公営企業債等繰入見込額については、公共下水道事業会計、農業集落排水事業会計において、地方債現在高の減少に伴い、繰入見込額が減少となり令和</a:t>
          </a:r>
          <a:r>
            <a:rPr kumimoji="1" lang="en-US" altLang="ja-JP" sz="1200">
              <a:latin typeface="ＭＳ ゴシック" pitchFamily="49" charset="-128"/>
              <a:ea typeface="ＭＳ ゴシック" pitchFamily="49" charset="-128"/>
            </a:rPr>
            <a:t>5</a:t>
          </a:r>
          <a:r>
            <a:rPr kumimoji="1" lang="ja-JP" altLang="en-US" sz="1200">
              <a:latin typeface="ＭＳ ゴシック" pitchFamily="49" charset="-128"/>
              <a:ea typeface="ＭＳ ゴシック" pitchFamily="49" charset="-128"/>
            </a:rPr>
            <a:t>年度は約</a:t>
          </a:r>
          <a:r>
            <a:rPr kumimoji="1" lang="en-US" altLang="ja-JP" sz="1200">
              <a:latin typeface="ＭＳ ゴシック" pitchFamily="49" charset="-128"/>
              <a:ea typeface="ＭＳ ゴシック" pitchFamily="49" charset="-128"/>
            </a:rPr>
            <a:t>32</a:t>
          </a:r>
          <a:r>
            <a:rPr kumimoji="1" lang="ja-JP" altLang="en-US" sz="1200">
              <a:latin typeface="ＭＳ ゴシック" pitchFamily="49" charset="-128"/>
              <a:ea typeface="ＭＳ ゴシック" pitchFamily="49" charset="-128"/>
            </a:rPr>
            <a:t>億</a:t>
          </a:r>
          <a:r>
            <a:rPr kumimoji="1" lang="en-US" altLang="ja-JP" sz="1200">
              <a:latin typeface="ＭＳ ゴシック" pitchFamily="49" charset="-128"/>
              <a:ea typeface="ＭＳ ゴシック" pitchFamily="49" charset="-128"/>
            </a:rPr>
            <a:t>2,900</a:t>
          </a:r>
          <a:r>
            <a:rPr kumimoji="1" lang="ja-JP" altLang="en-US" sz="1200">
              <a:latin typeface="ＭＳ ゴシック" pitchFamily="49" charset="-128"/>
              <a:ea typeface="ＭＳ ゴシック" pitchFamily="49" charset="-128"/>
            </a:rPr>
            <a:t>万円となっている。</a:t>
          </a:r>
        </a:p>
        <a:p>
          <a:r>
            <a:rPr kumimoji="1" lang="ja-JP" altLang="en-US" sz="1200">
              <a:latin typeface="ＭＳ ゴシック" pitchFamily="49" charset="-128"/>
              <a:ea typeface="ＭＳ ゴシック" pitchFamily="49" charset="-128"/>
            </a:rPr>
            <a:t>　充当可能基金は、ふるさと寄附金の伸びに伴うふるさと基金の増や、介護給付費準備基金の増などにより増となっている。</a:t>
          </a:r>
        </a:p>
        <a:p>
          <a:r>
            <a:rPr kumimoji="1" lang="ja-JP" altLang="en-US" sz="1200">
              <a:latin typeface="ＭＳ ゴシック" pitchFamily="49" charset="-128"/>
              <a:ea typeface="ＭＳ ゴシック" pitchFamily="49" charset="-128"/>
            </a:rPr>
            <a:t>　公営企業債等繰入見込額の減や、充当可能基金の増により、将来負担比率の分子は減となったが、新たな文化的施設の建設に当たり地方債の発行額の増加が見込まれるため、今後も地方債の発行については交付税措置のあるものを有効活用するほか、事業の必要性や緊急性を精査し、事業実施の適正化を図るとともに、計画的な基金への積立等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茨城県茨城町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予定されている公共施設の老朽化対策や新たな文化的施設建設を見越し、歳計剰余金のうち１億５千万円を公共施設等整備基金へ積み立てたほか、ふるさと寄附金の伸びに伴いふるさと基金への積立額が増加したことにより、基金全体では約２億円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に、個々の特定目的基金に積み立てていくことも視野に入れているものの、今後新たな文化的施設建設などに要する事業費の財源により、基金全体としては減少していく見込みである。安定した財政運営を図るため、今後に必要となる分野の経費に充てることができるよう、計画的な基金への積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：町民が安全で安心して利用できる公共施設等の整備、改修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：ふるさとへの思いや本町のまちづくりへの共感を持つ人からいただいた寄附金をもとに各種事業を展開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：茨城中央工業団地における企業の立地促進のための用地取得奨励金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：ごみ処理施設の整備、改修及び解体</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　：国営茨城中部土地改良事業の負担金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：主に新たな文化的施設整備事業の財源とするための歳計剰余金処分積立と、道路橋梁維持補修事業等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への充当に伴う取崩しとの差額による増加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　　　　　　　　　：ふるさと寄附金の寄付額の増加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企業立地促進基金　　　　　　　：増減なし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　　　　　：指定ごみ袋利益分の積立と、霞台厚生施設組合負担金への充当に伴う取崩しとの差額による減少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国営茨城中部土地改良事業基金　：年次積立による増加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　　　　　　：今後も新たな文化的施設の整備等、大規模な施設整備事業が予定されていることから、歳計剰余金等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を計画的に積み立ていく。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令和５年度については、約１億７千万円の取崩しが発生したものの、歳計剰余金のうち１億７千万円を積み立てたことにより、令和４年度末と同水準としている。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財政調整基金の残高は、社会保障経費や災害対応経費等として、標準財政規模の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％程度となるよう努めることとしている。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令和５年度については、取崩しを行わなかった一方、臨時財政対策債償還基金費を含む約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5,700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万円の積み立てを行ったため増加している。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たな文化的施設の建設や、公共施設の老朽化対策事業の増加に伴った今後の公債費充当一般財源の増加を抑制するため、基金を活用していく見込みであることから、整備関係の特定目的基金とともに歳計剰余金等を計画的に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30,784
30,005
121.58
14,272,899
13,625,967
498,999
8,124,759
9,998,826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人口減少や県平均を上回る高齢化率（</a:t>
          </a:r>
          <a:r>
            <a:rPr kumimoji="1" lang="en-US" altLang="ja-JP" sz="1200">
              <a:latin typeface="ＭＳ Ｐゴシック" panose="020B0600070205080204" pitchFamily="50" charset="-128"/>
              <a:ea typeface="ＭＳ Ｐゴシック" panose="020B0600070205080204" pitchFamily="50" charset="-128"/>
            </a:rPr>
            <a:t>36.9</a:t>
          </a:r>
          <a:r>
            <a:rPr kumimoji="1" lang="ja-JP" altLang="en-US" sz="1200">
              <a:latin typeface="ＭＳ Ｐゴシック" panose="020B0600070205080204" pitchFamily="50" charset="-128"/>
              <a:ea typeface="ＭＳ Ｐゴシック" panose="020B0600070205080204" pitchFamily="50" charset="-128"/>
            </a:rPr>
            <a:t>％、県平均</a:t>
          </a:r>
          <a:r>
            <a:rPr kumimoji="1" lang="en-US" altLang="ja-JP" sz="1200">
              <a:latin typeface="ＭＳ Ｐゴシック" panose="020B0600070205080204" pitchFamily="50" charset="-128"/>
              <a:ea typeface="ＭＳ Ｐゴシック" panose="020B0600070205080204" pitchFamily="50" charset="-128"/>
            </a:rPr>
            <a:t>30.8</a:t>
          </a:r>
          <a:r>
            <a:rPr kumimoji="1" lang="ja-JP" altLang="en-US" sz="1200">
              <a:latin typeface="ＭＳ Ｐゴシック" panose="020B0600070205080204" pitchFamily="50" charset="-128"/>
              <a:ea typeface="ＭＳ Ｐゴシック" panose="020B0600070205080204" pitchFamily="50" charset="-128"/>
            </a:rPr>
            <a:t>％）に加え、産業構造上、工業団地への新規企業の立地による税収増はあるものの、財政基盤が強いとは言えず、類似団体を下回っている。</a:t>
          </a: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年度の財政力指数は、高齢者保健福祉費の増等により基準財政需要額が増となった一方で、地方消費税交付金や固定資産税の増等によって基準財政収入額も増加し、財政力指数としては前年度と変わらず</a:t>
          </a:r>
          <a:r>
            <a:rPr kumimoji="1" lang="en-US" altLang="ja-JP" sz="1200">
              <a:latin typeface="ＭＳ Ｐゴシック" panose="020B0600070205080204" pitchFamily="50" charset="-128"/>
              <a:ea typeface="ＭＳ Ｐゴシック" panose="020B0600070205080204" pitchFamily="50" charset="-128"/>
            </a:rPr>
            <a:t>0.58</a:t>
          </a:r>
          <a:r>
            <a:rPr kumimoji="1" lang="ja-JP" altLang="en-US" sz="1200">
              <a:latin typeface="ＭＳ Ｐゴシック" panose="020B0600070205080204" pitchFamily="50" charset="-128"/>
              <a:ea typeface="ＭＳ Ｐゴシック" panose="020B0600070205080204" pitchFamily="50" charset="-128"/>
            </a:rPr>
            <a:t>％となった。</a:t>
          </a:r>
        </a:p>
        <a:p>
          <a:r>
            <a:rPr kumimoji="1" lang="ja-JP" altLang="en-US" sz="1200">
              <a:latin typeface="ＭＳ Ｐゴシック" panose="020B0600070205080204" pitchFamily="50" charset="-128"/>
              <a:ea typeface="ＭＳ Ｐゴシック" panose="020B0600070205080204" pitchFamily="50" charset="-128"/>
            </a:rPr>
            <a:t>　茨城町第</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次総合計画に沿った施策の重点化や、歳出予算の抑制、行政の効率化に努め、活力あるまちづくりと財政の健全化を図る。</a:t>
          </a: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41628</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13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28222</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40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134355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3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148872</xdr:rowOff>
    </xdr:from>
    <xdr:to>
      <xdr:col>7</xdr:col>
      <xdr:colOff>31750</xdr:colOff>
      <xdr:row>43</xdr:row>
      <xdr:rowOff>79022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63799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歳入において、法人町民税の増等により増となった一方で、歳出におけるごみ処理運搬委託の増等が歳入の増を上回ったため、経常収支比率としては前年度から</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87.6</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物価の上昇等に伴い物件費が増加傾向にあるだけでなく、扶助費や公共施設等の維持補修費も増加傾向にあり、今後も事業の見直しをさらに進めるとともに、全ての事務事業の優先度を厳しく点検し、優先度の低い事業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62</xdr:row>
      <xdr:rowOff>20320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81310"/>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112395</xdr:rowOff>
    </xdr:from>
    <xdr:to>
      <xdr:col>19</xdr:col>
      <xdr:colOff>133350</xdr:colOff>
      <xdr:row>61</xdr:row>
      <xdr:rowOff>22860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22794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112395</xdr:rowOff>
    </xdr:from>
    <xdr:to>
      <xdr:col>15</xdr:col>
      <xdr:colOff>82550</xdr:colOff>
      <xdr:row>60</xdr:row>
      <xdr:rowOff>109855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227945"/>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61</xdr:row>
      <xdr:rowOff>77153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685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11747</xdr:rowOff>
    </xdr:from>
    <xdr:to>
      <xdr:col>11</xdr:col>
      <xdr:colOff>82550</xdr:colOff>
      <xdr:row>62</xdr:row>
      <xdr:rowOff>113347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41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98124</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28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61595</xdr:rowOff>
    </xdr:from>
    <xdr:to>
      <xdr:col>15</xdr:col>
      <xdr:colOff>133350</xdr:colOff>
      <xdr:row>59</xdr:row>
      <xdr:rowOff>163195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1922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26353</xdr:rowOff>
    </xdr:from>
    <xdr:to>
      <xdr:col>7</xdr:col>
      <xdr:colOff>31750</xdr:colOff>
      <xdr:row>61</xdr:row>
      <xdr:rowOff>127953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138130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人口１人あたりの人件費・物件費等決算額は、前年度から</a:t>
          </a:r>
          <a:r>
            <a:rPr kumimoji="1" lang="en-US" altLang="ja-JP" sz="1200">
              <a:latin typeface="ＭＳ Ｐゴシック" panose="020B0600070205080204" pitchFamily="50" charset="-128"/>
              <a:ea typeface="ＭＳ Ｐゴシック" panose="020B0600070205080204" pitchFamily="50" charset="-128"/>
            </a:rPr>
            <a:t>4,253</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139,605</a:t>
          </a:r>
          <a:r>
            <a:rPr kumimoji="1" lang="ja-JP" altLang="en-US" sz="1200">
              <a:latin typeface="ＭＳ Ｐゴシック" panose="020B0600070205080204" pitchFamily="50" charset="-128"/>
              <a:ea typeface="ＭＳ Ｐゴシック" panose="020B0600070205080204" pitchFamily="50" charset="-128"/>
            </a:rPr>
            <a:t>円となったものの、類似団体平均を下回る水準となっている。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人件費については、職員給は増加したものの、人件費全体としては減となった一方、物件費についてはふるさと寄附金の伸びに伴う関係経費の増の影響により、人件費・物件費等決算額としては増となった。</a:t>
          </a:r>
        </a:p>
        <a:p>
          <a:r>
            <a:rPr kumimoji="1" lang="ja-JP" altLang="en-US" sz="1200">
              <a:latin typeface="ＭＳ Ｐゴシック" panose="020B0600070205080204" pitchFamily="50" charset="-128"/>
              <a:ea typeface="ＭＳ Ｐゴシック" panose="020B0600070205080204" pitchFamily="50" charset="-128"/>
            </a:rPr>
            <a:t>　いばらき聖苑において指定管理者制度を導入し、経費縮減を図っているものの、物件費全体としては増加傾向にあるため、引き続き公共施設等の運営の検討を行うなど、更なるコスト縮減に努める。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164258</xdr:rowOff>
    </xdr:from>
    <xdr:to>
      <xdr:col>23</xdr:col>
      <xdr:colOff>133350</xdr:colOff>
      <xdr:row>82</xdr:row>
      <xdr:rowOff>13334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51708"/>
          <a:ext cx="838200" cy="2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146475</xdr:rowOff>
    </xdr:from>
    <xdr:to>
      <xdr:col>19</xdr:col>
      <xdr:colOff>133350</xdr:colOff>
      <xdr:row>81</xdr:row>
      <xdr:rowOff>164258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33925"/>
          <a:ext cx="889000" cy="1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109069</xdr:rowOff>
    </xdr:from>
    <xdr:to>
      <xdr:col>15</xdr:col>
      <xdr:colOff>82550</xdr:colOff>
      <xdr:row>81</xdr:row>
      <xdr:rowOff>146475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6519"/>
          <a:ext cx="889000" cy="3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54062</xdr:rowOff>
    </xdr:from>
    <xdr:to>
      <xdr:col>11</xdr:col>
      <xdr:colOff>31750</xdr:colOff>
      <xdr:row>81</xdr:row>
      <xdr:rowOff>109069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41512"/>
          <a:ext cx="889000" cy="5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128420</xdr:rowOff>
    </xdr:from>
    <xdr:to>
      <xdr:col>11</xdr:col>
      <xdr:colOff>82550</xdr:colOff>
      <xdr:row>82</xdr:row>
      <xdr:rowOff>58570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1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43347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02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96707</xdr:rowOff>
    </xdr:from>
    <xdr:to>
      <xdr:col>7</xdr:col>
      <xdr:colOff>31750</xdr:colOff>
      <xdr:row>82</xdr:row>
      <xdr:rowOff>26857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8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11634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70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133984</xdr:rowOff>
    </xdr:from>
    <xdr:to>
      <xdr:col>23</xdr:col>
      <xdr:colOff>184150</xdr:colOff>
      <xdr:row>82</xdr:row>
      <xdr:rowOff>64134</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2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150511</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6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113458</xdr:rowOff>
    </xdr:from>
    <xdr:to>
      <xdr:col>19</xdr:col>
      <xdr:colOff>184150</xdr:colOff>
      <xdr:row>82</xdr:row>
      <xdr:rowOff>43608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0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53785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95675</xdr:rowOff>
    </xdr:from>
    <xdr:to>
      <xdr:col>15</xdr:col>
      <xdr:colOff>133350</xdr:colOff>
      <xdr:row>82</xdr:row>
      <xdr:rowOff>25825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8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36002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5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58269</xdr:rowOff>
    </xdr:from>
    <xdr:to>
      <xdr:col>11</xdr:col>
      <xdr:colOff>82550</xdr:colOff>
      <xdr:row>81</xdr:row>
      <xdr:rowOff>159869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170046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3262</xdr:rowOff>
    </xdr:from>
    <xdr:to>
      <xdr:col>7</xdr:col>
      <xdr:colOff>31750</xdr:colOff>
      <xdr:row>81</xdr:row>
      <xdr:rowOff>104862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89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115039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65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ラスパイレス指数は、前年度から</a:t>
          </a:r>
          <a:r>
            <a:rPr kumimoji="1" lang="en-US" altLang="ja-JP" sz="1200">
              <a:latin typeface="ＭＳ Ｐゴシック" panose="020B0600070205080204" pitchFamily="50" charset="-128"/>
              <a:ea typeface="ＭＳ Ｐゴシック" panose="020B0600070205080204" pitchFamily="50" charset="-128"/>
            </a:rPr>
            <a:t>0.7</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97.1</a:t>
          </a:r>
          <a:r>
            <a:rPr kumimoji="1" lang="ja-JP" altLang="en-US" sz="1200">
              <a:latin typeface="ＭＳ Ｐゴシック" panose="020B0600070205080204" pitchFamily="50" charset="-128"/>
              <a:ea typeface="ＭＳ Ｐゴシック" panose="020B0600070205080204" pitchFamily="50" charset="-128"/>
            </a:rPr>
            <a:t>％となり、類似団体平均との差は縮まったものの、いまだに上回る水準となっている。</a:t>
          </a:r>
        </a:p>
        <a:p>
          <a:r>
            <a:rPr kumimoji="1" lang="ja-JP" altLang="en-US" sz="1200">
              <a:latin typeface="ＭＳ Ｐゴシック" panose="020B0600070205080204" pitchFamily="50" charset="-128"/>
              <a:ea typeface="ＭＳ Ｐゴシック" panose="020B0600070205080204" pitchFamily="50" charset="-128"/>
            </a:rPr>
            <a:t>　引続き、人事院勧告に準拠した給与改定を実施するとともに、級別職員数比率や年代別職員構成の新陳代謝を図り、より一層の給与の適正化に努める。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7761</xdr:rowOff>
    </xdr:from>
    <xdr:to>
      <xdr:col>81</xdr:col>
      <xdr:colOff>44450</xdr:colOff>
      <xdr:row>86</xdr:row>
      <xdr:rowOff>101600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752461"/>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101600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7792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34572</xdr:rowOff>
    </xdr:from>
    <xdr:to>
      <xdr:col>72</xdr:col>
      <xdr:colOff>203200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4401800" y="147792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47978</xdr:rowOff>
    </xdr:from>
    <xdr:to>
      <xdr:col>68</xdr:col>
      <xdr:colOff>152400</xdr:colOff>
      <xdr:row>86</xdr:row>
      <xdr:rowOff>88195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3512800" y="1479267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68738</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128411</xdr:rowOff>
    </xdr:from>
    <xdr:to>
      <xdr:col>81</xdr:col>
      <xdr:colOff>95250</xdr:colOff>
      <xdr:row>86</xdr:row>
      <xdr:rowOff>58561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100488</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67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168628</xdr:rowOff>
    </xdr:from>
    <xdr:to>
      <xdr:col>68</xdr:col>
      <xdr:colOff>203200</xdr:colOff>
      <xdr:row>86</xdr:row>
      <xdr:rowOff>98778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37395</xdr:rowOff>
    </xdr:from>
    <xdr:to>
      <xdr:col>64</xdr:col>
      <xdr:colOff>152400</xdr:colOff>
      <xdr:row>86</xdr:row>
      <xdr:rowOff>138995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123772</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人口千人当たり職員は、</a:t>
          </a:r>
          <a:r>
            <a:rPr kumimoji="1" lang="en-US" altLang="ja-JP" sz="1200">
              <a:latin typeface="ＭＳ Ｐゴシック" panose="020B0600070205080204" pitchFamily="50" charset="-128"/>
              <a:ea typeface="ＭＳ Ｐゴシック" panose="020B0600070205080204" pitchFamily="50" charset="-128"/>
            </a:rPr>
            <a:t>8.74</a:t>
          </a:r>
          <a:r>
            <a:rPr kumimoji="1" lang="ja-JP" altLang="en-US" sz="1200">
              <a:latin typeface="ＭＳ Ｐゴシック" panose="020B0600070205080204" pitchFamily="50" charset="-128"/>
              <a:ea typeface="ＭＳ Ｐゴシック" panose="020B0600070205080204" pitchFamily="50" charset="-128"/>
            </a:rPr>
            <a:t>人で類似団体平均を上回る水準となっている。要因としては、町単独で消防本部を設置している等、職員数が多くなる側面を有しているためである。</a:t>
          </a:r>
        </a:p>
        <a:p>
          <a:r>
            <a:rPr kumimoji="1" lang="ja-JP" altLang="en-US" sz="1200">
              <a:latin typeface="ＭＳ Ｐゴシック" panose="020B0600070205080204" pitchFamily="50" charset="-128"/>
              <a:ea typeface="ＭＳ Ｐゴシック" panose="020B0600070205080204" pitchFamily="50" charset="-128"/>
            </a:rPr>
            <a:t>　今後も事務事業の見直しや、民間活力の導入をはじめとした事務の合理化を図りつつ、定員適正化計画に基づく職員数の適正化により、類似団体平均に近づくよう努める。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109946</xdr:rowOff>
    </xdr:from>
    <xdr:to>
      <xdr:col>81</xdr:col>
      <xdr:colOff>44450</xdr:colOff>
      <xdr:row>62</xdr:row>
      <xdr:rowOff>120287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39846"/>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82476</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198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58238</xdr:rowOff>
    </xdr:from>
    <xdr:to>
      <xdr:col>77</xdr:col>
      <xdr:colOff>44450</xdr:colOff>
      <xdr:row>62</xdr:row>
      <xdr:rowOff>109946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688138"/>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163937</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0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58238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664009"/>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148426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092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1360</xdr:rowOff>
    </xdr:from>
    <xdr:to>
      <xdr:col>68</xdr:col>
      <xdr:colOff>152400</xdr:colOff>
      <xdr:row>62</xdr:row>
      <xdr:rowOff>34109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31260"/>
          <a:ext cx="889000" cy="3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137268</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144162</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69487</xdr:rowOff>
    </xdr:from>
    <xdr:to>
      <xdr:col>81</xdr:col>
      <xdr:colOff>95250</xdr:colOff>
      <xdr:row>62</xdr:row>
      <xdr:rowOff>171087</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6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41564</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6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59146</xdr:rowOff>
    </xdr:from>
    <xdr:to>
      <xdr:col>77</xdr:col>
      <xdr:colOff>95250</xdr:colOff>
      <xdr:row>62</xdr:row>
      <xdr:rowOff>160746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145523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75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7438</xdr:rowOff>
    </xdr:from>
    <xdr:to>
      <xdr:col>73</xdr:col>
      <xdr:colOff>44450</xdr:colOff>
      <xdr:row>62</xdr:row>
      <xdr:rowOff>109038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3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93815</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23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154759</xdr:rowOff>
    </xdr:from>
    <xdr:to>
      <xdr:col>68</xdr:col>
      <xdr:colOff>203200</xdr:colOff>
      <xdr:row>62</xdr:row>
      <xdr:rowOff>84909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69686</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122010</xdr:rowOff>
    </xdr:from>
    <xdr:to>
      <xdr:col>64</xdr:col>
      <xdr:colOff>152400</xdr:colOff>
      <xdr:row>62</xdr:row>
      <xdr:rowOff>52160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58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36937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66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算出における分子はほぼ横ばいとなったが、分母となる標準財政規模が標準税収入額等や普通交付税の増に伴い増となったことから、前年度から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％となり、類似団体平均を下回った。</a:t>
          </a:r>
        </a:p>
        <a:p>
          <a:r>
            <a:rPr kumimoji="1" lang="ja-JP" altLang="en-US" sz="1200">
              <a:latin typeface="ＭＳ Ｐゴシック" panose="020B0600070205080204" pitchFamily="50" charset="-128"/>
              <a:ea typeface="ＭＳ Ｐゴシック" panose="020B0600070205080204" pitchFamily="50" charset="-128"/>
            </a:rPr>
            <a:t>　減少傾向にはあるが、今後新たな文化的施設建設や広域し尿処理施設の更新など大規模な整備事業による地方債の発行が見込まれるため、元利償還金に対する交付税措置の高いものを選択していくことで適正な資金調達に努める。</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45085</xdr:rowOff>
    </xdr:from>
    <xdr:to>
      <xdr:col>81</xdr:col>
      <xdr:colOff>44450</xdr:colOff>
      <xdr:row>39</xdr:row>
      <xdr:rowOff>51118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6731635"/>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51118</xdr:rowOff>
    </xdr:from>
    <xdr:to>
      <xdr:col>77</xdr:col>
      <xdr:colOff>44450</xdr:colOff>
      <xdr:row>39</xdr:row>
      <xdr:rowOff>93345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6737668"/>
          <a:ext cx="889000" cy="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93345</xdr:rowOff>
    </xdr:from>
    <xdr:to>
      <xdr:col>72</xdr:col>
      <xdr:colOff>203200</xdr:colOff>
      <xdr:row>39</xdr:row>
      <xdr:rowOff>129540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798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81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318</xdr:rowOff>
    </xdr:from>
    <xdr:to>
      <xdr:col>68</xdr:col>
      <xdr:colOff>203200</xdr:colOff>
      <xdr:row>39</xdr:row>
      <xdr:rowOff>101918</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668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112095</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45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165735</xdr:rowOff>
    </xdr:from>
    <xdr:to>
      <xdr:col>81</xdr:col>
      <xdr:colOff>95250</xdr:colOff>
      <xdr:row>39</xdr:row>
      <xdr:rowOff>95885</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68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10812</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52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318</xdr:rowOff>
    </xdr:from>
    <xdr:to>
      <xdr:col>77</xdr:col>
      <xdr:colOff>95250</xdr:colOff>
      <xdr:row>39</xdr:row>
      <xdr:rowOff>101918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6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112095</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455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42545</xdr:rowOff>
    </xdr:from>
    <xdr:to>
      <xdr:col>73</xdr:col>
      <xdr:colOff>44450</xdr:colOff>
      <xdr:row>39</xdr:row>
      <xdr:rowOff>144145</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128922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78740</xdr:rowOff>
    </xdr:from>
    <xdr:to>
      <xdr:col>68</xdr:col>
      <xdr:colOff>203200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165117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102870</xdr:rowOff>
    </xdr:from>
    <xdr:to>
      <xdr:col>64</xdr:col>
      <xdr:colOff>152400</xdr:colOff>
      <xdr:row>40</xdr:row>
      <xdr:rowOff>33020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17797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7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将来負担額について、企業債残高の減に伴う公営企業債等繰入見込額の減や、債務負担行為に基づく支出予定額の減により減少、前年度から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6.3</a:t>
          </a:r>
          <a:r>
            <a:rPr kumimoji="1" lang="ja-JP" altLang="en-US" sz="1200">
              <a:latin typeface="ＭＳ Ｐゴシック" panose="020B0600070205080204" pitchFamily="50" charset="-128"/>
              <a:ea typeface="ＭＳ Ｐゴシック" panose="020B0600070205080204" pitchFamily="50" charset="-128"/>
            </a:rPr>
            <a:t>％となったが類似団体平均を上回る結果となった。</a:t>
          </a:r>
        </a:p>
        <a:p>
          <a:r>
            <a:rPr kumimoji="1" lang="ja-JP" altLang="en-US" sz="1200">
              <a:latin typeface="ＭＳ Ｐゴシック" panose="020B0600070205080204" pitchFamily="50" charset="-128"/>
              <a:ea typeface="ＭＳ Ｐゴシック" panose="020B0600070205080204" pitchFamily="50" charset="-128"/>
            </a:rPr>
            <a:t>　減少傾向にはあるが、今後新たな文化的施設建設や広域し尿処理施設の更新など大規模な整備事業による地方債の発行が見込まれ、増加に転ずることが見込まれる。後世への負担を少しでも軽減するよう、新規事業の実施等について総点検を図り、財政の健全化を図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156754</xdr:rowOff>
    </xdr:from>
    <xdr:to>
      <xdr:col>81</xdr:col>
      <xdr:colOff>44450</xdr:colOff>
      <xdr:row>14</xdr:row>
      <xdr:rowOff>5987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385604"/>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5987</xdr:rowOff>
    </xdr:from>
    <xdr:to>
      <xdr:col>77</xdr:col>
      <xdr:colOff>44450</xdr:colOff>
      <xdr:row>15</xdr:row>
      <xdr:rowOff>11490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40628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11490</xdr:rowOff>
    </xdr:from>
    <xdr:to>
      <xdr:col>72</xdr:col>
      <xdr:colOff>203200</xdr:colOff>
      <xdr:row>16</xdr:row>
      <xdr:rowOff>166370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583240"/>
          <a:ext cx="889000" cy="32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166370</xdr:rowOff>
    </xdr:from>
    <xdr:to>
      <xdr:col>68</xdr:col>
      <xdr:colOff>152400</xdr:colOff>
      <xdr:row>17</xdr:row>
      <xdr:rowOff>107527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909570"/>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158810</xdr:rowOff>
    </xdr:from>
    <xdr:to>
      <xdr:col>68</xdr:col>
      <xdr:colOff>203200</xdr:colOff>
      <xdr:row>14</xdr:row>
      <xdr:rowOff>88960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99137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153065</xdr:rowOff>
    </xdr:from>
    <xdr:to>
      <xdr:col>64</xdr:col>
      <xdr:colOff>152400</xdr:colOff>
      <xdr:row>14</xdr:row>
      <xdr:rowOff>83215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8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93392</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15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105954</xdr:rowOff>
    </xdr:from>
    <xdr:to>
      <xdr:col>81</xdr:col>
      <xdr:colOff>95250</xdr:colOff>
      <xdr:row>14</xdr:row>
      <xdr:rowOff>36104</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33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78031</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3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126637</xdr:rowOff>
    </xdr:from>
    <xdr:to>
      <xdr:col>77</xdr:col>
      <xdr:colOff>95250</xdr:colOff>
      <xdr:row>14</xdr:row>
      <xdr:rowOff>56787</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3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41564</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41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132140</xdr:rowOff>
    </xdr:from>
    <xdr:to>
      <xdr:col>73</xdr:col>
      <xdr:colOff>44450</xdr:colOff>
      <xdr:row>15</xdr:row>
      <xdr:rowOff>62290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53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47067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115570</xdr:rowOff>
    </xdr:from>
    <xdr:to>
      <xdr:col>68</xdr:col>
      <xdr:colOff>203200</xdr:colOff>
      <xdr:row>17</xdr:row>
      <xdr:rowOff>45720</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30497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30,784
30,005
121.58
14,272,899
13,625,967
498,999
8,124,759
9,998,826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人件費はほぼ横ばいであった一方、分母である経常一般財源が増額となったため、前年度から</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ポイント減の</a:t>
          </a:r>
          <a:r>
            <a:rPr kumimoji="1" lang="en-US" altLang="ja-JP" sz="1200">
              <a:latin typeface="ＭＳ Ｐゴシック" panose="020B0600070205080204" pitchFamily="50" charset="-128"/>
              <a:ea typeface="ＭＳ Ｐゴシック" panose="020B0600070205080204" pitchFamily="50" charset="-128"/>
            </a:rPr>
            <a:t>26.8</a:t>
          </a:r>
          <a:r>
            <a:rPr kumimoji="1" lang="ja-JP" altLang="en-US" sz="1200">
              <a:latin typeface="ＭＳ Ｐゴシック" panose="020B0600070205080204" pitchFamily="50" charset="-128"/>
              <a:ea typeface="ＭＳ Ｐゴシック" panose="020B0600070205080204" pitchFamily="50" charset="-128"/>
            </a:rPr>
            <a:t>％となったが、引き続き類似団体平均を上回る水準となっている。類似団体平均を上回る要因は、町単独で消防本部を設置していること等が挙げられる。</a:t>
          </a:r>
        </a:p>
        <a:p>
          <a:r>
            <a:rPr kumimoji="1" lang="ja-JP" altLang="en-US" sz="1200">
              <a:latin typeface="ＭＳ Ｐゴシック" panose="020B0600070205080204" pitchFamily="50" charset="-128"/>
              <a:ea typeface="ＭＳ Ｐゴシック" panose="020B0600070205080204" pitchFamily="50" charset="-128"/>
            </a:rPr>
            <a:t>　今後も再任用職員や会計年度任用職員の増加が見込まれるが、業務量に応じた職員の適正配置に努め、人件費の抑制に努める。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37</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4957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42418</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8606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124714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8606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30243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38</xdr:row>
      <xdr:rowOff>12700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32766</xdr:rowOff>
    </xdr:from>
    <xdr:to>
      <xdr:col>11</xdr:col>
      <xdr:colOff>60325</xdr:colOff>
      <xdr:row>37</xdr:row>
      <xdr:rowOff>134366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144543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5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48768</xdr:rowOff>
    </xdr:from>
    <xdr:to>
      <xdr:col>6</xdr:col>
      <xdr:colOff>171450</xdr:colOff>
      <xdr:row>36</xdr:row>
      <xdr:rowOff>150368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160545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101346</xdr:rowOff>
    </xdr:from>
    <xdr:to>
      <xdr:col>24</xdr:col>
      <xdr:colOff>76200</xdr:colOff>
      <xdr:row>38</xdr:row>
      <xdr:rowOff>31496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73423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物件費は、ごみ処理運搬委託や予防接種・健康診査委託等の増により大きく増加したため、前年度から</a:t>
          </a:r>
          <a:r>
            <a:rPr kumimoji="1" lang="en-US" altLang="ja-JP" sz="1200">
              <a:latin typeface="ＭＳ Ｐゴシック" panose="020B0600070205080204" pitchFamily="50" charset="-128"/>
              <a:ea typeface="ＭＳ Ｐゴシック" panose="020B0600070205080204" pitchFamily="50" charset="-128"/>
            </a:rPr>
            <a:t>1.8</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15.1</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いばらき聖苑において指定管理者制度を導入したものの、物価高騰等の影響により物件費全体としては増加傾向にあるため、今後も民間活力の活用も視野に入れ検討し、経費削減の徹底に努める。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73660</xdr:rowOff>
    </xdr:from>
    <xdr:to>
      <xdr:col>82</xdr:col>
      <xdr:colOff>107950</xdr:colOff>
      <xdr:row>15</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4739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73660</xdr:rowOff>
    </xdr:from>
    <xdr:to>
      <xdr:col>78</xdr:col>
      <xdr:colOff>69850</xdr:colOff>
      <xdr:row>14</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473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161290</xdr:rowOff>
    </xdr:from>
    <xdr:to>
      <xdr:col>73</xdr:col>
      <xdr:colOff>180975</xdr:colOff>
      <xdr:row>14</xdr:row>
      <xdr:rowOff>104140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390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130810</xdr:rowOff>
    </xdr:from>
    <xdr:to>
      <xdr:col>69</xdr:col>
      <xdr:colOff>92075</xdr:colOff>
      <xdr:row>13</xdr:row>
      <xdr:rowOff>161290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35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3810</xdr:rowOff>
    </xdr:from>
    <xdr:to>
      <xdr:col>69</xdr:col>
      <xdr:colOff>142875</xdr:colOff>
      <xdr:row>15</xdr:row>
      <xdr:rowOff>105410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90187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40657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78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160020</xdr:rowOff>
    </xdr:from>
    <xdr:to>
      <xdr:col>82</xdr:col>
      <xdr:colOff>158750</xdr:colOff>
      <xdr:row>15</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56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5097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22860</xdr:rowOff>
    </xdr:from>
    <xdr:to>
      <xdr:col>78</xdr:col>
      <xdr:colOff>120650</xdr:colOff>
      <xdr:row>14</xdr:row>
      <xdr:rowOff>124460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42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134637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19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53340</xdr:rowOff>
    </xdr:from>
    <xdr:to>
      <xdr:col>74</xdr:col>
      <xdr:colOff>31750</xdr:colOff>
      <xdr:row>14</xdr:row>
      <xdr:rowOff>154940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165117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2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110490</xdr:rowOff>
    </xdr:from>
    <xdr:to>
      <xdr:col>69</xdr:col>
      <xdr:colOff>142875</xdr:colOff>
      <xdr:row>14</xdr:row>
      <xdr:rowOff>40640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50817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80010</xdr:rowOff>
    </xdr:from>
    <xdr:to>
      <xdr:col>65</xdr:col>
      <xdr:colOff>53975</xdr:colOff>
      <xdr:row>14</xdr:row>
      <xdr:rowOff>10160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30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20337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07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扶助費は、民間保育所運営経費の増や、障害福祉サービス利用による自立支援給付事業費の増により、前年度から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しかしながら、今後も少子高齢化の進行に伴う社会保障経費の増加が見込まれることから、地域の実情に応じた様々な施策を展開し、扶助費の抑制に努めていく。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118835</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48585"/>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97262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483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53522</xdr:rowOff>
    </xdr:from>
    <xdr:to>
      <xdr:col>15</xdr:col>
      <xdr:colOff>98425</xdr:colOff>
      <xdr:row>55</xdr:row>
      <xdr:rowOff>97065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4832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97065</xdr:rowOff>
    </xdr:from>
    <xdr:to>
      <xdr:col>11</xdr:col>
      <xdr:colOff>9525</xdr:colOff>
      <xdr:row>55</xdr:row>
      <xdr:rowOff>129722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268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100693</xdr:rowOff>
    </xdr:from>
    <xdr:to>
      <xdr:col>11</xdr:col>
      <xdr:colOff>60325</xdr:colOff>
      <xdr:row>56</xdr:row>
      <xdr:rowOff>30843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15620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122465</xdr:rowOff>
    </xdr:from>
    <xdr:to>
      <xdr:col>6</xdr:col>
      <xdr:colOff>171450</xdr:colOff>
      <xdr:row>56</xdr:row>
      <xdr:rowOff>52615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37392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8362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66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46265</xdr:rowOff>
    </xdr:from>
    <xdr:to>
      <xdr:col>11</xdr:col>
      <xdr:colOff>60325</xdr:colOff>
      <xdr:row>55</xdr:row>
      <xdr:rowOff>147865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その他の経費は、介護保険特別会計や後期高齢者医療保険特別会計への繰出金が増となっていることから、前年度から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％となり、類似団体平均を上回る水準となっている。</a:t>
          </a:r>
        </a:p>
        <a:p>
          <a:r>
            <a:rPr kumimoji="1" lang="ja-JP" altLang="en-US" sz="1200">
              <a:latin typeface="ＭＳ Ｐゴシック" panose="020B0600070205080204" pitchFamily="50" charset="-128"/>
              <a:ea typeface="ＭＳ Ｐゴシック" panose="020B0600070205080204" pitchFamily="50" charset="-128"/>
            </a:rPr>
            <a:t>　今後も特別会計や企業会計における保険料や使用料等の見直しを行い、さらなる経営改善に努める。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48078</xdr:rowOff>
    </xdr:from>
    <xdr:to>
      <xdr:col>82</xdr:col>
      <xdr:colOff>107950</xdr:colOff>
      <xdr:row>57</xdr:row>
      <xdr:rowOff>102507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20728"/>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154215</xdr:rowOff>
    </xdr:from>
    <xdr:to>
      <xdr:col>78</xdr:col>
      <xdr:colOff>69850</xdr:colOff>
      <xdr:row>57</xdr:row>
      <xdr:rowOff>48078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54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154215</xdr:rowOff>
    </xdr:from>
    <xdr:to>
      <xdr:col>73</xdr:col>
      <xdr:colOff>180975</xdr:colOff>
      <xdr:row>57</xdr:row>
      <xdr:rowOff>91622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55415"/>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91622</xdr:rowOff>
    </xdr:from>
    <xdr:to>
      <xdr:col>69</xdr:col>
      <xdr:colOff>92075</xdr:colOff>
      <xdr:row>61</xdr:row>
      <xdr:rowOff>113393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64272"/>
          <a:ext cx="889000" cy="70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168728</xdr:rowOff>
    </xdr:from>
    <xdr:to>
      <xdr:col>78</xdr:col>
      <xdr:colOff>120650</xdr:colOff>
      <xdr:row>57</xdr:row>
      <xdr:rowOff>98878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83655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5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103415</xdr:rowOff>
    </xdr:from>
    <xdr:to>
      <xdr:col>74</xdr:col>
      <xdr:colOff>31750</xdr:colOff>
      <xdr:row>57</xdr:row>
      <xdr:rowOff>33565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18342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40822</xdr:rowOff>
    </xdr:from>
    <xdr:to>
      <xdr:col>69</xdr:col>
      <xdr:colOff>142875</xdr:colOff>
      <xdr:row>57</xdr:row>
      <xdr:rowOff>142422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127199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62593</xdr:rowOff>
    </xdr:from>
    <xdr:to>
      <xdr:col>65</xdr:col>
      <xdr:colOff>53975</xdr:colOff>
      <xdr:row>61</xdr:row>
      <xdr:rowOff>164193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2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148970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07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補助費等は、公共下水道事業への補助金や、霞台厚生施設組合への負担金の増により増額となったため、前年度から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12.2</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今後も、補助団体の事業内容や収支状況等を精査し、必要性の低い補助金は見直しを図る等、適正な執行に努める。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94996</xdr:rowOff>
    </xdr:from>
    <xdr:to>
      <xdr:col>82</xdr:col>
      <xdr:colOff>107950</xdr:colOff>
      <xdr:row>36</xdr:row>
      <xdr:rowOff>113284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6719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94996</xdr:rowOff>
    </xdr:from>
    <xdr:to>
      <xdr:col>78</xdr:col>
      <xdr:colOff>69850</xdr:colOff>
      <xdr:row>36</xdr:row>
      <xdr:rowOff>113284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6719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8548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36</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052312"/>
          <a:ext cx="8890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44196</xdr:rowOff>
    </xdr:from>
    <xdr:to>
      <xdr:col>78</xdr:col>
      <xdr:colOff>120650</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155973</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85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公債費は、</a:t>
          </a:r>
          <a:r>
            <a:rPr kumimoji="1" lang="en-US" altLang="ja-JP" sz="1200">
              <a:latin typeface="ＭＳ Ｐゴシック" panose="020B0600070205080204" pitchFamily="50" charset="-128"/>
              <a:ea typeface="ＭＳ Ｐゴシック" panose="020B0600070205080204" pitchFamily="50" charset="-128"/>
            </a:rPr>
            <a:t>H14</a:t>
          </a:r>
          <a:r>
            <a:rPr kumimoji="1" lang="ja-JP" altLang="en-US" sz="1200">
              <a:latin typeface="ＭＳ Ｐゴシック" panose="020B0600070205080204" pitchFamily="50" charset="-128"/>
              <a:ea typeface="ＭＳ Ｐゴシック" panose="020B0600070205080204" pitchFamily="50" charset="-128"/>
            </a:rPr>
            <a:t>臨時財政対策債や</a:t>
          </a:r>
          <a:r>
            <a:rPr kumimoji="1" lang="en-US" altLang="ja-JP" sz="1200">
              <a:latin typeface="ＭＳ Ｐゴシック" panose="020B0600070205080204" pitchFamily="50" charset="-128"/>
              <a:ea typeface="ＭＳ Ｐゴシック" panose="020B0600070205080204" pitchFamily="50" charset="-128"/>
            </a:rPr>
            <a:t>H24</a:t>
          </a:r>
          <a:r>
            <a:rPr kumimoji="1" lang="ja-JP" altLang="en-US" sz="1200">
              <a:latin typeface="ＭＳ Ｐゴシック" panose="020B0600070205080204" pitchFamily="50" charset="-128"/>
              <a:ea typeface="ＭＳ Ｐゴシック" panose="020B0600070205080204" pitchFamily="50" charset="-128"/>
            </a:rPr>
            <a:t>桜丘中校舎改築事業等の償還終了に伴い減となっており、前年度から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しかし、今後の借入については、新たな文化的施設建設に伴う公債費の増が見込まれるため、後世への負担を少しでも軽減するよう、新規事業の実施等について総点検を図り財政の健全化に努めていく。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02337"/>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81280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3061187"/>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53848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061187"/>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67563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08404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57913</xdr:rowOff>
    </xdr:from>
    <xdr:to>
      <xdr:col>11</xdr:col>
      <xdr:colOff>60325</xdr:colOff>
      <xdr:row>76</xdr:row>
      <xdr:rowOff>159513</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08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144290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17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99061</xdr:rowOff>
    </xdr:from>
    <xdr:to>
      <xdr:col>6</xdr:col>
      <xdr:colOff>171450</xdr:colOff>
      <xdr:row>77</xdr:row>
      <xdr:rowOff>29211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13988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21337</xdr:rowOff>
    </xdr:from>
    <xdr:to>
      <xdr:col>24</xdr:col>
      <xdr:colOff>76200</xdr:colOff>
      <xdr:row>76</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37863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xdr:rowOff>
    </xdr:from>
    <xdr:to>
      <xdr:col>6</xdr:col>
      <xdr:colOff>171450</xdr:colOff>
      <xdr:row>76</xdr:row>
      <xdr:rowOff>118363</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128541</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公債費以外は、前年度から</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ポイント増の</a:t>
          </a:r>
          <a:r>
            <a:rPr kumimoji="1" lang="en-US" altLang="ja-JP" sz="1200">
              <a:latin typeface="ＭＳ Ｐゴシック" panose="020B0600070205080204" pitchFamily="50" charset="-128"/>
              <a:ea typeface="ＭＳ Ｐゴシック" panose="020B0600070205080204" pitchFamily="50" charset="-128"/>
            </a:rPr>
            <a:t>76.3</a:t>
          </a:r>
          <a:r>
            <a:rPr kumimoji="1" lang="ja-JP" altLang="en-US" sz="1200">
              <a:latin typeface="ＭＳ Ｐゴシック" panose="020B0600070205080204" pitchFamily="50" charset="-128"/>
              <a:ea typeface="ＭＳ Ｐゴシック" panose="020B0600070205080204" pitchFamily="50" charset="-128"/>
            </a:rPr>
            <a:t>％となったが、類似団体平均を下回る水準となっている。</a:t>
          </a:r>
        </a:p>
        <a:p>
          <a:r>
            <a:rPr kumimoji="1" lang="ja-JP" altLang="en-US" sz="1200">
              <a:latin typeface="ＭＳ Ｐゴシック" panose="020B0600070205080204" pitchFamily="50" charset="-128"/>
              <a:ea typeface="ＭＳ Ｐゴシック" panose="020B0600070205080204" pitchFamily="50" charset="-128"/>
            </a:rPr>
            <a:t>　今後も少子高齢化や人口減少に伴う社会保障経費の負担増や、公共施設等の老朽化対策、新たな文化的施設の運営経費の増などが見込まれるため、より一層の歳入の確保と徹底した歳出削減により、財政健全化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129287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93776"/>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21844</xdr:rowOff>
    </xdr:from>
    <xdr:to>
      <xdr:col>78</xdr:col>
      <xdr:colOff>69850</xdr:colOff>
      <xdr:row>76</xdr:row>
      <xdr:rowOff>163576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052044"/>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21844</xdr:rowOff>
    </xdr:from>
    <xdr:to>
      <xdr:col>73</xdr:col>
      <xdr:colOff>180975</xdr:colOff>
      <xdr:row>76</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30520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127000</xdr:rowOff>
    </xdr:from>
    <xdr:to>
      <xdr:col>69</xdr:col>
      <xdr:colOff>92075</xdr:colOff>
      <xdr:row>77</xdr:row>
      <xdr:rowOff>46989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57200"/>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73913</xdr:rowOff>
    </xdr:from>
    <xdr:to>
      <xdr:col>69</xdr:col>
      <xdr:colOff>142875</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160290</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37337</xdr:rowOff>
    </xdr:from>
    <xdr:to>
      <xdr:col>65</xdr:col>
      <xdr:colOff>53975</xdr:colOff>
      <xdr:row>77</xdr:row>
      <xdr:rowOff>138937</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123714</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78487</xdr:rowOff>
    </xdr:from>
    <xdr:to>
      <xdr:col>82</xdr:col>
      <xdr:colOff>158750</xdr:colOff>
      <xdr:row>78</xdr:row>
      <xdr:rowOff>8637</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8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95014</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25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112776</xdr:rowOff>
    </xdr:from>
    <xdr:to>
      <xdr:col>78</xdr:col>
      <xdr:colOff>120650</xdr:colOff>
      <xdr:row>77</xdr:row>
      <xdr:rowOff>42926</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53103</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142494</xdr:rowOff>
    </xdr:from>
    <xdr:to>
      <xdr:col>74</xdr:col>
      <xdr:colOff>31750</xdr:colOff>
      <xdr:row>76</xdr:row>
      <xdr:rowOff>72644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82821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26207</xdr:rowOff>
    </xdr:from>
    <xdr:to>
      <xdr:col>29</xdr:col>
      <xdr:colOff>127000</xdr:colOff>
      <xdr:row>17</xdr:row>
      <xdr:rowOff>75213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988482"/>
          <a:ext cx="647700" cy="4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87101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3049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75213</xdr:rowOff>
    </xdr:from>
    <xdr:to>
      <xdr:col>26</xdr:col>
      <xdr:colOff>50800</xdr:colOff>
      <xdr:row>17</xdr:row>
      <xdr:rowOff>99630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37488"/>
          <a:ext cx="698500" cy="24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68056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201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99630</xdr:rowOff>
    </xdr:from>
    <xdr:to>
      <xdr:col>22</xdr:col>
      <xdr:colOff>114300</xdr:colOff>
      <xdr:row>17</xdr:row>
      <xdr:rowOff>170124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061905"/>
          <a:ext cx="698500" cy="704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215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170124</xdr:rowOff>
    </xdr:from>
    <xdr:to>
      <xdr:col>18</xdr:col>
      <xdr:colOff>177800</xdr:colOff>
      <xdr:row>18</xdr:row>
      <xdr:rowOff>889</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32399"/>
          <a:ext cx="698500" cy="22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76005</xdr:rowOff>
    </xdr:from>
    <xdr:to>
      <xdr:col>19</xdr:col>
      <xdr:colOff>38100</xdr:colOff>
      <xdr:row>18</xdr:row>
      <xdr:rowOff>6155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38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16332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0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85477</xdr:rowOff>
    </xdr:from>
    <xdr:to>
      <xdr:col>15</xdr:col>
      <xdr:colOff>101600</xdr:colOff>
      <xdr:row>18</xdr:row>
      <xdr:rowOff>15627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0477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25804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146857</xdr:rowOff>
    </xdr:from>
    <xdr:to>
      <xdr:col>29</xdr:col>
      <xdr:colOff>177800</xdr:colOff>
      <xdr:row>17</xdr:row>
      <xdr:rowOff>77007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937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163384</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782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24413</xdr:rowOff>
    </xdr:from>
    <xdr:to>
      <xdr:col>26</xdr:col>
      <xdr:colOff>101600</xdr:colOff>
      <xdr:row>17</xdr:row>
      <xdr:rowOff>126013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986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136190</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75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48830</xdr:rowOff>
    </xdr:from>
    <xdr:to>
      <xdr:col>22</xdr:col>
      <xdr:colOff>165100</xdr:colOff>
      <xdr:row>17</xdr:row>
      <xdr:rowOff>150430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011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160607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779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119324</xdr:rowOff>
    </xdr:from>
    <xdr:to>
      <xdr:col>19</xdr:col>
      <xdr:colOff>38100</xdr:colOff>
      <xdr:row>18</xdr:row>
      <xdr:rowOff>49474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081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34251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16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121539</xdr:rowOff>
    </xdr:from>
    <xdr:to>
      <xdr:col>15</xdr:col>
      <xdr:colOff>101600</xdr:colOff>
      <xdr:row>18</xdr:row>
      <xdr:rowOff>51689</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083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36466</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17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294125</xdr:rowOff>
    </xdr:from>
    <xdr:to>
      <xdr:col>29</xdr:col>
      <xdr:colOff>127000</xdr:colOff>
      <xdr:row>35</xdr:row>
      <xdr:rowOff>299631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04475"/>
          <a:ext cx="647700" cy="5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299631</xdr:rowOff>
    </xdr:from>
    <xdr:to>
      <xdr:col>26</xdr:col>
      <xdr:colOff>50800</xdr:colOff>
      <xdr:row>35</xdr:row>
      <xdr:rowOff>315671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09981"/>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304660</xdr:rowOff>
    </xdr:from>
    <xdr:to>
      <xdr:col>22</xdr:col>
      <xdr:colOff>114300</xdr:colOff>
      <xdr:row>35</xdr:row>
      <xdr:rowOff>315671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15010"/>
          <a:ext cx="6985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246862</xdr:rowOff>
    </xdr:from>
    <xdr:to>
      <xdr:col>18</xdr:col>
      <xdr:colOff>177800</xdr:colOff>
      <xdr:row>35</xdr:row>
      <xdr:rowOff>304660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857212"/>
          <a:ext cx="698500" cy="57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277425</xdr:rowOff>
    </xdr:from>
    <xdr:to>
      <xdr:col>19</xdr:col>
      <xdr:colOff>38100</xdr:colOff>
      <xdr:row>36</xdr:row>
      <xdr:rowOff>36125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7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20902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7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242812</xdr:rowOff>
    </xdr:from>
    <xdr:to>
      <xdr:col>15</xdr:col>
      <xdr:colOff>101600</xdr:colOff>
      <xdr:row>36</xdr:row>
      <xdr:rowOff>1512</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531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329189</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9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243325</xdr:rowOff>
    </xdr:from>
    <xdr:to>
      <xdr:col>29</xdr:col>
      <xdr:colOff>177800</xdr:colOff>
      <xdr:row>36</xdr:row>
      <xdr:rowOff>2025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53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215402</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2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248831</xdr:rowOff>
    </xdr:from>
    <xdr:to>
      <xdr:col>26</xdr:col>
      <xdr:colOff>101600</xdr:colOff>
      <xdr:row>36</xdr:row>
      <xdr:rowOff>7531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59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335208</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45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264871</xdr:rowOff>
    </xdr:from>
    <xdr:to>
      <xdr:col>22</xdr:col>
      <xdr:colOff>165100</xdr:colOff>
      <xdr:row>36</xdr:row>
      <xdr:rowOff>23571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8752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8348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96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253860</xdr:rowOff>
    </xdr:from>
    <xdr:to>
      <xdr:col>19</xdr:col>
      <xdr:colOff>38100</xdr:colOff>
      <xdr:row>36</xdr:row>
      <xdr:rowOff>12560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64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22737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63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196062</xdr:rowOff>
    </xdr:from>
    <xdr:to>
      <xdr:col>15</xdr:col>
      <xdr:colOff>101600</xdr:colOff>
      <xdr:row>35</xdr:row>
      <xdr:rowOff>297662</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06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307839</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57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30,784
30,005
121.58
14,272,899
13,625,967
498,999
8,124,759
9,998,826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135095</xdr:rowOff>
    </xdr:from>
    <xdr:to>
      <xdr:col>24</xdr:col>
      <xdr:colOff>63500</xdr:colOff>
      <xdr:row>35</xdr:row>
      <xdr:rowOff>141937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35845"/>
          <a:ext cx="838200" cy="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95935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68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141937</xdr:rowOff>
    </xdr:from>
    <xdr:to>
      <xdr:col>19</xdr:col>
      <xdr:colOff>177800</xdr:colOff>
      <xdr:row>36</xdr:row>
      <xdr:rowOff>29760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42687"/>
          <a:ext cx="889000" cy="59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66462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29760</xdr:rowOff>
    </xdr:from>
    <xdr:to>
      <xdr:col>15</xdr:col>
      <xdr:colOff>50800</xdr:colOff>
      <xdr:row>36</xdr:row>
      <xdr:rowOff>100119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01960"/>
          <a:ext cx="889000" cy="7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74266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100119</xdr:rowOff>
    </xdr:from>
    <xdr:to>
      <xdr:col>10</xdr:col>
      <xdr:colOff>114300</xdr:colOff>
      <xdr:row>36</xdr:row>
      <xdr:rowOff>154608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2319"/>
          <a:ext cx="889000" cy="5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54218</xdr:rowOff>
    </xdr:from>
    <xdr:to>
      <xdr:col>10</xdr:col>
      <xdr:colOff>165100</xdr:colOff>
      <xdr:row>36</xdr:row>
      <xdr:rowOff>155818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146945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16026</xdr:rowOff>
    </xdr:from>
    <xdr:to>
      <xdr:col>6</xdr:col>
      <xdr:colOff>38100</xdr:colOff>
      <xdr:row>37</xdr:row>
      <xdr:rowOff>117626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108753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84295</xdr:rowOff>
    </xdr:from>
    <xdr:to>
      <xdr:col>24</xdr:col>
      <xdr:colOff>114300</xdr:colOff>
      <xdr:row>36</xdr:row>
      <xdr:rowOff>14445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107172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91137</xdr:rowOff>
    </xdr:from>
    <xdr:to>
      <xdr:col>20</xdr:col>
      <xdr:colOff>38100</xdr:colOff>
      <xdr:row>36</xdr:row>
      <xdr:rowOff>21287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0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37814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6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150410</xdr:rowOff>
    </xdr:from>
    <xdr:to>
      <xdr:col>15</xdr:col>
      <xdr:colOff>101600</xdr:colOff>
      <xdr:row>36</xdr:row>
      <xdr:rowOff>80560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97087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2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49319</xdr:rowOff>
    </xdr:from>
    <xdr:to>
      <xdr:col>10</xdr:col>
      <xdr:colOff>165100</xdr:colOff>
      <xdr:row>36</xdr:row>
      <xdr:rowOff>150919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167446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9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103808</xdr:rowOff>
    </xdr:from>
    <xdr:to>
      <xdr:col>6</xdr:col>
      <xdr:colOff>38100</xdr:colOff>
      <xdr:row>37</xdr:row>
      <xdr:rowOff>33958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50485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05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32235</xdr:rowOff>
    </xdr:from>
    <xdr:to>
      <xdr:col>24</xdr:col>
      <xdr:colOff>63500</xdr:colOff>
      <xdr:row>57</xdr:row>
      <xdr:rowOff>39619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804885"/>
          <a:ext cx="838200" cy="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39619</xdr:rowOff>
    </xdr:from>
    <xdr:to>
      <xdr:col>19</xdr:col>
      <xdr:colOff>177800</xdr:colOff>
      <xdr:row>57</xdr:row>
      <xdr:rowOff>44603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12269"/>
          <a:ext cx="889000" cy="4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44603</xdr:rowOff>
    </xdr:from>
    <xdr:to>
      <xdr:col>15</xdr:col>
      <xdr:colOff>50800</xdr:colOff>
      <xdr:row>57</xdr:row>
      <xdr:rowOff>68445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17253"/>
          <a:ext cx="889000" cy="2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68445</xdr:rowOff>
    </xdr:from>
    <xdr:to>
      <xdr:col>10</xdr:col>
      <xdr:colOff>114300</xdr:colOff>
      <xdr:row>57</xdr:row>
      <xdr:rowOff>107238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41095"/>
          <a:ext cx="889000" cy="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128096</xdr:rowOff>
    </xdr:from>
    <xdr:to>
      <xdr:col>10</xdr:col>
      <xdr:colOff>165100</xdr:colOff>
      <xdr:row>57</xdr:row>
      <xdr:rowOff>58246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29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74773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50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119382</xdr:rowOff>
    </xdr:from>
    <xdr:to>
      <xdr:col>6</xdr:col>
      <xdr:colOff>38100</xdr:colOff>
      <xdr:row>57</xdr:row>
      <xdr:rowOff>49532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2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66059</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49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152885</xdr:rowOff>
    </xdr:from>
    <xdr:to>
      <xdr:col>24</xdr:col>
      <xdr:colOff>114300</xdr:colOff>
      <xdr:row>57</xdr:row>
      <xdr:rowOff>83035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75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83114</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68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160269</xdr:rowOff>
    </xdr:from>
    <xdr:to>
      <xdr:col>20</xdr:col>
      <xdr:colOff>38100</xdr:colOff>
      <xdr:row>57</xdr:row>
      <xdr:rowOff>90419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76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81546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854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165253</xdr:rowOff>
    </xdr:from>
    <xdr:to>
      <xdr:col>15</xdr:col>
      <xdr:colOff>101600</xdr:colOff>
      <xdr:row>57</xdr:row>
      <xdr:rowOff>95403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6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86530</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85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17645</xdr:rowOff>
    </xdr:from>
    <xdr:to>
      <xdr:col>10</xdr:col>
      <xdr:colOff>165100</xdr:colOff>
      <xdr:row>57</xdr:row>
      <xdr:rowOff>119245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79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110372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88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56438</xdr:rowOff>
    </xdr:from>
    <xdr:to>
      <xdr:col>6</xdr:col>
      <xdr:colOff>38100</xdr:colOff>
      <xdr:row>57</xdr:row>
      <xdr:rowOff>158038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2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149165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2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75006</xdr:rowOff>
    </xdr:from>
    <xdr:to>
      <xdr:col>24</xdr:col>
      <xdr:colOff>63500</xdr:colOff>
      <xdr:row>78</xdr:row>
      <xdr:rowOff>82001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448106"/>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88140</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118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82001</xdr:rowOff>
    </xdr:from>
    <xdr:to>
      <xdr:col>19</xdr:col>
      <xdr:colOff>177800</xdr:colOff>
      <xdr:row>78</xdr:row>
      <xdr:rowOff>88996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55101"/>
          <a:ext cx="8890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88996</xdr:rowOff>
    </xdr:from>
    <xdr:to>
      <xdr:col>15</xdr:col>
      <xdr:colOff>50800</xdr:colOff>
      <xdr:row>78</xdr:row>
      <xdr:rowOff>90232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62096"/>
          <a:ext cx="889000" cy="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87990</xdr:rowOff>
    </xdr:from>
    <xdr:to>
      <xdr:col>10</xdr:col>
      <xdr:colOff>114300</xdr:colOff>
      <xdr:row>78</xdr:row>
      <xdr:rowOff>90232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61090"/>
          <a:ext cx="889000" cy="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57217</xdr:rowOff>
    </xdr:from>
    <xdr:to>
      <xdr:col>10</xdr:col>
      <xdr:colOff>165100</xdr:colOff>
      <xdr:row>77</xdr:row>
      <xdr:rowOff>158817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3894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68098</xdr:rowOff>
    </xdr:from>
    <xdr:to>
      <xdr:col>6</xdr:col>
      <xdr:colOff>38100</xdr:colOff>
      <xdr:row>77</xdr:row>
      <xdr:rowOff>169698</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6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14775</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4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24206</xdr:rowOff>
    </xdr:from>
    <xdr:to>
      <xdr:col>24</xdr:col>
      <xdr:colOff>114300</xdr:colOff>
      <xdr:row>78</xdr:row>
      <xdr:rowOff>125806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9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110583</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31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31201</xdr:rowOff>
    </xdr:from>
    <xdr:to>
      <xdr:col>20</xdr:col>
      <xdr:colOff>38100</xdr:colOff>
      <xdr:row>78</xdr:row>
      <xdr:rowOff>132801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40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123928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9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38196</xdr:rowOff>
    </xdr:from>
    <xdr:to>
      <xdr:col>15</xdr:col>
      <xdr:colOff>101600</xdr:colOff>
      <xdr:row>78</xdr:row>
      <xdr:rowOff>139796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130923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0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39432</xdr:rowOff>
    </xdr:from>
    <xdr:to>
      <xdr:col>10</xdr:col>
      <xdr:colOff>165100</xdr:colOff>
      <xdr:row>78</xdr:row>
      <xdr:rowOff>141032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132159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5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37190</xdr:rowOff>
    </xdr:from>
    <xdr:to>
      <xdr:col>6</xdr:col>
      <xdr:colOff>38100</xdr:colOff>
      <xdr:row>78</xdr:row>
      <xdr:rowOff>138790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41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129917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50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28600</xdr:rowOff>
    </xdr:from>
    <xdr:to>
      <xdr:col>24</xdr:col>
      <xdr:colOff>63500</xdr:colOff>
      <xdr:row>97</xdr:row>
      <xdr:rowOff>105550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59250"/>
          <a:ext cx="838200" cy="76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55642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43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100343</xdr:rowOff>
    </xdr:from>
    <xdr:to>
      <xdr:col>19</xdr:col>
      <xdr:colOff>177800</xdr:colOff>
      <xdr:row>97</xdr:row>
      <xdr:rowOff>105550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559543"/>
          <a:ext cx="889000" cy="176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89997</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100343</xdr:rowOff>
    </xdr:from>
    <xdr:to>
      <xdr:col>15</xdr:col>
      <xdr:colOff>50800</xdr:colOff>
      <xdr:row>98</xdr:row>
      <xdr:rowOff>76391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559543"/>
          <a:ext cx="889000" cy="3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107497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08795" y="16223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76391</xdr:rowOff>
    </xdr:from>
    <xdr:to>
      <xdr:col>10</xdr:col>
      <xdr:colOff>114300</xdr:colOff>
      <xdr:row>98</xdr:row>
      <xdr:rowOff>122059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78491"/>
          <a:ext cx="889000" cy="4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57975</xdr:rowOff>
    </xdr:from>
    <xdr:to>
      <xdr:col>10</xdr:col>
      <xdr:colOff>165100</xdr:colOff>
      <xdr:row>98</xdr:row>
      <xdr:rowOff>159575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86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150702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95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99467</xdr:rowOff>
    </xdr:from>
    <xdr:to>
      <xdr:col>6</xdr:col>
      <xdr:colOff>38100</xdr:colOff>
      <xdr:row>99</xdr:row>
      <xdr:rowOff>29617</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90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20744</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9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149250</xdr:rowOff>
    </xdr:from>
    <xdr:to>
      <xdr:col>24</xdr:col>
      <xdr:colOff>114300</xdr:colOff>
      <xdr:row>97</xdr:row>
      <xdr:rowOff>79400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60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127677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54750</xdr:rowOff>
    </xdr:from>
    <xdr:to>
      <xdr:col>20</xdr:col>
      <xdr:colOff>38100</xdr:colOff>
      <xdr:row>97</xdr:row>
      <xdr:rowOff>156350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147477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7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49543</xdr:rowOff>
    </xdr:from>
    <xdr:to>
      <xdr:col>15</xdr:col>
      <xdr:colOff>101600</xdr:colOff>
      <xdr:row>96</xdr:row>
      <xdr:rowOff>151143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0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142270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0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25591</xdr:rowOff>
    </xdr:from>
    <xdr:to>
      <xdr:col>10</xdr:col>
      <xdr:colOff>165100</xdr:colOff>
      <xdr:row>98</xdr:row>
      <xdr:rowOff>127191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8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143718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6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71259</xdr:rowOff>
    </xdr:from>
    <xdr:to>
      <xdr:col>6</xdr:col>
      <xdr:colOff>38100</xdr:colOff>
      <xdr:row>99</xdr:row>
      <xdr:rowOff>1409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7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17936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4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13924</xdr:rowOff>
    </xdr:from>
    <xdr:to>
      <xdr:col>54</xdr:col>
      <xdr:colOff>189865</xdr:colOff>
      <xdr:row>37</xdr:row>
      <xdr:rowOff>125687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0324"/>
          <a:ext cx="1270" cy="969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129514</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47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125687</xdr:rowOff>
    </xdr:from>
    <xdr:to>
      <xdr:col>55</xdr:col>
      <xdr:colOff>88900</xdr:colOff>
      <xdr:row>37</xdr:row>
      <xdr:rowOff>125687</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46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132051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7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13924</xdr:rowOff>
    </xdr:from>
    <xdr:to>
      <xdr:col>55</xdr:col>
      <xdr:colOff>88900</xdr:colOff>
      <xdr:row>32</xdr:row>
      <xdr:rowOff>13924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0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87252</xdr:rowOff>
    </xdr:from>
    <xdr:to>
      <xdr:col>55</xdr:col>
      <xdr:colOff>0</xdr:colOff>
      <xdr:row>36</xdr:row>
      <xdr:rowOff>91877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6259452"/>
          <a:ext cx="8382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41213</xdr:rowOff>
    </xdr:from>
    <xdr:ext cx="534377"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1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62786</xdr:rowOff>
    </xdr:from>
    <xdr:to>
      <xdr:col>55</xdr:col>
      <xdr:colOff>50800</xdr:colOff>
      <xdr:row>36</xdr:row>
      <xdr:rowOff>164386</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23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87252</xdr:rowOff>
    </xdr:from>
    <xdr:to>
      <xdr:col>50</xdr:col>
      <xdr:colOff>114300</xdr:colOff>
      <xdr:row>37</xdr:row>
      <xdr:rowOff>696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59452"/>
          <a:ext cx="889000" cy="84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63183</xdr:rowOff>
    </xdr:from>
    <xdr:to>
      <xdr:col>50</xdr:col>
      <xdr:colOff>165100</xdr:colOff>
      <xdr:row>36</xdr:row>
      <xdr:rowOff>164783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155910</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72111" y="632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158781</xdr:rowOff>
    </xdr:from>
    <xdr:to>
      <xdr:col>45</xdr:col>
      <xdr:colOff>177800</xdr:colOff>
      <xdr:row>37</xdr:row>
      <xdr:rowOff>696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302281"/>
          <a:ext cx="889000" cy="104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92680</xdr:rowOff>
    </xdr:from>
    <xdr:to>
      <xdr:col>46</xdr:col>
      <xdr:colOff>38100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39357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83111" y="6040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158781</xdr:rowOff>
    </xdr:from>
    <xdr:to>
      <xdr:col>41</xdr:col>
      <xdr:colOff>50800</xdr:colOff>
      <xdr:row>36</xdr:row>
      <xdr:rowOff>130647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302281"/>
          <a:ext cx="889000" cy="1000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102852</xdr:rowOff>
    </xdr:from>
    <xdr:to>
      <xdr:col>41</xdr:col>
      <xdr:colOff>101600</xdr:colOff>
      <xdr:row>32</xdr:row>
      <xdr:rowOff>33002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24129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51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53642</xdr:rowOff>
    </xdr:from>
    <xdr:to>
      <xdr:col>36</xdr:col>
      <xdr:colOff>165100</xdr:colOff>
      <xdr:row>36</xdr:row>
      <xdr:rowOff>155242</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2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319</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41077</xdr:rowOff>
    </xdr:from>
    <xdr:to>
      <xdr:col>55</xdr:col>
      <xdr:colOff>50800</xdr:colOff>
      <xdr:row>36</xdr:row>
      <xdr:rowOff>142677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63954</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0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36452</xdr:rowOff>
    </xdr:from>
    <xdr:to>
      <xdr:col>50</xdr:col>
      <xdr:colOff>165100</xdr:colOff>
      <xdr:row>36</xdr:row>
      <xdr:rowOff>138052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20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154579</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598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121346</xdr:rowOff>
    </xdr:from>
    <xdr:to>
      <xdr:col>46</xdr:col>
      <xdr:colOff>38100</xdr:colOff>
      <xdr:row>37</xdr:row>
      <xdr:rowOff>51496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9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42623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38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107981</xdr:rowOff>
    </xdr:from>
    <xdr:to>
      <xdr:col>41</xdr:col>
      <xdr:colOff>101600</xdr:colOff>
      <xdr:row>31</xdr:row>
      <xdr:rowOff>38131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25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54658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026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79847</xdr:rowOff>
    </xdr:from>
    <xdr:to>
      <xdr:col>36</xdr:col>
      <xdr:colOff>165100</xdr:colOff>
      <xdr:row>37</xdr:row>
      <xdr:rowOff>9997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5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1124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34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140028</xdr:rowOff>
    </xdr:from>
    <xdr:to>
      <xdr:col>55</xdr:col>
      <xdr:colOff>0</xdr:colOff>
      <xdr:row>57</xdr:row>
      <xdr:rowOff>71158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741228"/>
          <a:ext cx="838200" cy="10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141508</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4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73109</xdr:rowOff>
    </xdr:from>
    <xdr:to>
      <xdr:col>50</xdr:col>
      <xdr:colOff>114300</xdr:colOff>
      <xdr:row>57</xdr:row>
      <xdr:rowOff>71158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674309"/>
          <a:ext cx="889000" cy="16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73109</xdr:rowOff>
    </xdr:from>
    <xdr:to>
      <xdr:col>45</xdr:col>
      <xdr:colOff>177800</xdr:colOff>
      <xdr:row>56</xdr:row>
      <xdr:rowOff>165905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674309"/>
          <a:ext cx="889000" cy="9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69911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165905</xdr:rowOff>
    </xdr:from>
    <xdr:to>
      <xdr:col>41</xdr:col>
      <xdr:colOff>50800</xdr:colOff>
      <xdr:row>57</xdr:row>
      <xdr:rowOff>28273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767105"/>
          <a:ext cx="889000" cy="3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97320</xdr:rowOff>
    </xdr:from>
    <xdr:to>
      <xdr:col>41</xdr:col>
      <xdr:colOff>101600</xdr:colOff>
      <xdr:row>57</xdr:row>
      <xdr:rowOff>27470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43997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7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57514</xdr:rowOff>
    </xdr:from>
    <xdr:to>
      <xdr:col>36</xdr:col>
      <xdr:colOff>165100</xdr:colOff>
      <xdr:row>56</xdr:row>
      <xdr:rowOff>159114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8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4191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43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89228</xdr:rowOff>
    </xdr:from>
    <xdr:to>
      <xdr:col>55</xdr:col>
      <xdr:colOff>50800</xdr:colOff>
      <xdr:row>57</xdr:row>
      <xdr:rowOff>19378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69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112105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54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20358</xdr:rowOff>
    </xdr:from>
    <xdr:to>
      <xdr:col>50</xdr:col>
      <xdr:colOff>165100</xdr:colOff>
      <xdr:row>57</xdr:row>
      <xdr:rowOff>121958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79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113085</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88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22309</xdr:rowOff>
    </xdr:from>
    <xdr:to>
      <xdr:col>46</xdr:col>
      <xdr:colOff>38100</xdr:colOff>
      <xdr:row>56</xdr:row>
      <xdr:rowOff>123909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62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140436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39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115105</xdr:rowOff>
    </xdr:from>
    <xdr:to>
      <xdr:col>41</xdr:col>
      <xdr:colOff>101600</xdr:colOff>
      <xdr:row>57</xdr:row>
      <xdr:rowOff>45255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1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36382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80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148923</xdr:rowOff>
    </xdr:from>
    <xdr:to>
      <xdr:col>36</xdr:col>
      <xdr:colOff>165100</xdr:colOff>
      <xdr:row>57</xdr:row>
      <xdr:rowOff>79073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5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70200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4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106457</xdr:rowOff>
    </xdr:from>
    <xdr:to>
      <xdr:col>55</xdr:col>
      <xdr:colOff>0</xdr:colOff>
      <xdr:row>77</xdr:row>
      <xdr:rowOff>166846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136657"/>
          <a:ext cx="838200" cy="23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151509</xdr:rowOff>
    </xdr:from>
    <xdr:ext cx="469744"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53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166846</xdr:rowOff>
    </xdr:from>
    <xdr:to>
      <xdr:col>50</xdr:col>
      <xdr:colOff>114300</xdr:colOff>
      <xdr:row>78</xdr:row>
      <xdr:rowOff>63139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368496"/>
          <a:ext cx="889000" cy="6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44107</xdr:rowOff>
    </xdr:from>
    <xdr:to>
      <xdr:col>45</xdr:col>
      <xdr:colOff>177800</xdr:colOff>
      <xdr:row>78</xdr:row>
      <xdr:rowOff>63139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17207"/>
          <a:ext cx="889000" cy="1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44107</xdr:rowOff>
    </xdr:from>
    <xdr:to>
      <xdr:col>41</xdr:col>
      <xdr:colOff>50800</xdr:colOff>
      <xdr:row>78</xdr:row>
      <xdr:rowOff>108953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17207"/>
          <a:ext cx="889000" cy="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86919</xdr:rowOff>
    </xdr:from>
    <xdr:to>
      <xdr:col>41</xdr:col>
      <xdr:colOff>101600</xdr:colOff>
      <xdr:row>78</xdr:row>
      <xdr:rowOff>17069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28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33596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06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32322</xdr:rowOff>
    </xdr:from>
    <xdr:to>
      <xdr:col>36</xdr:col>
      <xdr:colOff>165100</xdr:colOff>
      <xdr:row>77</xdr:row>
      <xdr:rowOff>133922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150449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0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55657</xdr:rowOff>
    </xdr:from>
    <xdr:to>
      <xdr:col>55</xdr:col>
      <xdr:colOff>50800</xdr:colOff>
      <xdr:row>76</xdr:row>
      <xdr:rowOff>157257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08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78535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293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116046</xdr:rowOff>
    </xdr:from>
    <xdr:to>
      <xdr:col>50</xdr:col>
      <xdr:colOff>165100</xdr:colOff>
      <xdr:row>78</xdr:row>
      <xdr:rowOff>46196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62723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09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12339</xdr:rowOff>
    </xdr:from>
    <xdr:to>
      <xdr:col>46</xdr:col>
      <xdr:colOff>38100</xdr:colOff>
      <xdr:row>78</xdr:row>
      <xdr:rowOff>113939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105066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15428" y="134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164757</xdr:rowOff>
    </xdr:from>
    <xdr:to>
      <xdr:col>41</xdr:col>
      <xdr:colOff>101600</xdr:colOff>
      <xdr:row>78</xdr:row>
      <xdr:rowOff>94907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86034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26428" y="1345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58153</xdr:rowOff>
    </xdr:from>
    <xdr:to>
      <xdr:col>36</xdr:col>
      <xdr:colOff>165100</xdr:colOff>
      <xdr:row>78</xdr:row>
      <xdr:rowOff>159753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3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150880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5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136958</xdr:rowOff>
    </xdr:from>
    <xdr:to>
      <xdr:col>55</xdr:col>
      <xdr:colOff>0</xdr:colOff>
      <xdr:row>97</xdr:row>
      <xdr:rowOff>142780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767608"/>
          <a:ext cx="838200" cy="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22723</xdr:rowOff>
    </xdr:from>
    <xdr:to>
      <xdr:col>50</xdr:col>
      <xdr:colOff>114300</xdr:colOff>
      <xdr:row>97</xdr:row>
      <xdr:rowOff>142780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481923"/>
          <a:ext cx="889000" cy="29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30664</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3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22723</xdr:rowOff>
    </xdr:from>
    <xdr:to>
      <xdr:col>45</xdr:col>
      <xdr:colOff>177800</xdr:colOff>
      <xdr:row>97</xdr:row>
      <xdr:rowOff>75355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481923"/>
          <a:ext cx="889000" cy="224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26788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82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19315</xdr:rowOff>
    </xdr:from>
    <xdr:to>
      <xdr:col>41</xdr:col>
      <xdr:colOff>50800</xdr:colOff>
      <xdr:row>97</xdr:row>
      <xdr:rowOff>75355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649965"/>
          <a:ext cx="889000" cy="5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64047</xdr:rowOff>
    </xdr:from>
    <xdr:to>
      <xdr:col>41</xdr:col>
      <xdr:colOff>101600</xdr:colOff>
      <xdr:row>97</xdr:row>
      <xdr:rowOff>165647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4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156774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87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37117</xdr:rowOff>
    </xdr:from>
    <xdr:to>
      <xdr:col>36</xdr:col>
      <xdr:colOff>165100</xdr:colOff>
      <xdr:row>97</xdr:row>
      <xdr:rowOff>138717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76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86158</xdr:rowOff>
    </xdr:from>
    <xdr:to>
      <xdr:col>55</xdr:col>
      <xdr:colOff>50800</xdr:colOff>
      <xdr:row>98</xdr:row>
      <xdr:rowOff>16308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64585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69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91980</xdr:rowOff>
    </xdr:from>
    <xdr:to>
      <xdr:col>50</xdr:col>
      <xdr:colOff>165100</xdr:colOff>
      <xdr:row>98</xdr:row>
      <xdr:rowOff>22130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7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38657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49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143373</xdr:rowOff>
    </xdr:from>
    <xdr:to>
      <xdr:col>46</xdr:col>
      <xdr:colOff>38100</xdr:colOff>
      <xdr:row>96</xdr:row>
      <xdr:rowOff>73523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431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90050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20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24555</xdr:rowOff>
    </xdr:from>
    <xdr:to>
      <xdr:col>41</xdr:col>
      <xdr:colOff>101600</xdr:colOff>
      <xdr:row>97</xdr:row>
      <xdr:rowOff>126155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142682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3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139965</xdr:rowOff>
    </xdr:from>
    <xdr:to>
      <xdr:col>36</xdr:col>
      <xdr:colOff>165100</xdr:colOff>
      <xdr:row>97</xdr:row>
      <xdr:rowOff>70115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86642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3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43818</xdr:rowOff>
    </xdr:from>
    <xdr:to>
      <xdr:col>85</xdr:col>
      <xdr:colOff>127000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5481300" y="6730368"/>
          <a:ext cx="8382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163209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678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86992</xdr:rowOff>
    </xdr:from>
    <xdr:to>
      <xdr:col>76</xdr:col>
      <xdr:colOff>114300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773542"/>
          <a:ext cx="889000" cy="1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86992</xdr:rowOff>
    </xdr:from>
    <xdr:to>
      <xdr:col>71</xdr:col>
      <xdr:colOff>177800</xdr:colOff>
      <xdr:row>39</xdr:row>
      <xdr:rowOff>98389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773542"/>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94745</xdr:rowOff>
    </xdr:from>
    <xdr:to>
      <xdr:col>72</xdr:col>
      <xdr:colOff>38100</xdr:colOff>
      <xdr:row>39</xdr:row>
      <xdr:rowOff>24895</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41423</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101505</xdr:rowOff>
    </xdr:from>
    <xdr:to>
      <xdr:col>67</xdr:col>
      <xdr:colOff>101600</xdr:colOff>
      <xdr:row>39</xdr:row>
      <xdr:rowOff>31655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1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48183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39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164468</xdr:rowOff>
    </xdr:from>
    <xdr:to>
      <xdr:col>85</xdr:col>
      <xdr:colOff>177800</xdr:colOff>
      <xdr:row>39</xdr:row>
      <xdr:rowOff>94618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123846</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4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36192</xdr:rowOff>
    </xdr:from>
    <xdr:to>
      <xdr:col>72</xdr:col>
      <xdr:colOff>38100</xdr:colOff>
      <xdr:row>39</xdr:row>
      <xdr:rowOff>137792</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72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128919</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4017" y="6815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47589</xdr:rowOff>
    </xdr:from>
    <xdr:to>
      <xdr:col>67</xdr:col>
      <xdr:colOff>101600</xdr:colOff>
      <xdr:row>39</xdr:row>
      <xdr:rowOff>149189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140316</xdr:rowOff>
    </xdr:from>
    <xdr:ext cx="313932"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57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126230</xdr:rowOff>
    </xdr:from>
    <xdr:to>
      <xdr:col>85</xdr:col>
      <xdr:colOff>127000</xdr:colOff>
      <xdr:row>76</xdr:row>
      <xdr:rowOff>126230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156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126230</xdr:rowOff>
    </xdr:from>
    <xdr:to>
      <xdr:col>81</xdr:col>
      <xdr:colOff>50800</xdr:colOff>
      <xdr:row>76</xdr:row>
      <xdr:rowOff>148648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3156430"/>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148648</xdr:rowOff>
    </xdr:from>
    <xdr:to>
      <xdr:col>76</xdr:col>
      <xdr:colOff>114300</xdr:colOff>
      <xdr:row>76</xdr:row>
      <xdr:rowOff>170397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3178848"/>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170397</xdr:rowOff>
    </xdr:from>
    <xdr:to>
      <xdr:col>71</xdr:col>
      <xdr:colOff>177800</xdr:colOff>
      <xdr:row>77</xdr:row>
      <xdr:rowOff>2719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20059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52651</xdr:rowOff>
    </xdr:from>
    <xdr:to>
      <xdr:col>72</xdr:col>
      <xdr:colOff>38100</xdr:colOff>
      <xdr:row>76</xdr:row>
      <xdr:rowOff>154251</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170777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85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162934</xdr:rowOff>
    </xdr:from>
    <xdr:to>
      <xdr:col>67</xdr:col>
      <xdr:colOff>101600</xdr:colOff>
      <xdr:row>76</xdr:row>
      <xdr:rowOff>93084</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02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109610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79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75430</xdr:rowOff>
    </xdr:from>
    <xdr:to>
      <xdr:col>85</xdr:col>
      <xdr:colOff>177800</xdr:colOff>
      <xdr:row>77</xdr:row>
      <xdr:rowOff>5580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53857</xdr:rowOff>
    </xdr:from>
    <xdr:ext cx="534377"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0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75430</xdr:rowOff>
    </xdr:from>
    <xdr:to>
      <xdr:col>81</xdr:col>
      <xdr:colOff>101600</xdr:colOff>
      <xdr:row>77</xdr:row>
      <xdr:rowOff>5580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10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168157</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14111" y="1319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97848</xdr:rowOff>
    </xdr:from>
    <xdr:to>
      <xdr:col>76</xdr:col>
      <xdr:colOff>165100</xdr:colOff>
      <xdr:row>77</xdr:row>
      <xdr:rowOff>27998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1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19125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25111" y="132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119597</xdr:rowOff>
    </xdr:from>
    <xdr:to>
      <xdr:col>72</xdr:col>
      <xdr:colOff>38100</xdr:colOff>
      <xdr:row>77</xdr:row>
      <xdr:rowOff>49747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1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40874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36111" y="1324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123369</xdr:rowOff>
    </xdr:from>
    <xdr:to>
      <xdr:col>67</xdr:col>
      <xdr:colOff>101600</xdr:colOff>
      <xdr:row>77</xdr:row>
      <xdr:rowOff>53519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15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44646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47111" y="13246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86294</xdr:rowOff>
    </xdr:from>
    <xdr:to>
      <xdr:col>85</xdr:col>
      <xdr:colOff>127000</xdr:colOff>
      <xdr:row>98</xdr:row>
      <xdr:rowOff>114564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888394"/>
          <a:ext cx="838200" cy="2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7231</xdr:rowOff>
    </xdr:from>
    <xdr:to>
      <xdr:col>81</xdr:col>
      <xdr:colOff>50800</xdr:colOff>
      <xdr:row>98</xdr:row>
      <xdr:rowOff>114564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4592300" y="16809331"/>
          <a:ext cx="889000" cy="10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7231</xdr:rowOff>
    </xdr:from>
    <xdr:to>
      <xdr:col>76</xdr:col>
      <xdr:colOff>114300</xdr:colOff>
      <xdr:row>98</xdr:row>
      <xdr:rowOff>118737</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6809331"/>
          <a:ext cx="889000" cy="1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118737</xdr:rowOff>
    </xdr:from>
    <xdr:to>
      <xdr:col>71</xdr:col>
      <xdr:colOff>177800</xdr:colOff>
      <xdr:row>98</xdr:row>
      <xdr:rowOff>127099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920837"/>
          <a:ext cx="889000" cy="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12159</xdr:rowOff>
    </xdr:from>
    <xdr:to>
      <xdr:col>72</xdr:col>
      <xdr:colOff>38100</xdr:colOff>
      <xdr:row>98</xdr:row>
      <xdr:rowOff>113759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130286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36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22862</xdr:rowOff>
    </xdr:from>
    <xdr:to>
      <xdr:col>67</xdr:col>
      <xdr:colOff>101600</xdr:colOff>
      <xdr:row>98</xdr:row>
      <xdr:rowOff>124462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140989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47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35494</xdr:rowOff>
    </xdr:from>
    <xdr:to>
      <xdr:col>85</xdr:col>
      <xdr:colOff>177800</xdr:colOff>
      <xdr:row>98</xdr:row>
      <xdr:rowOff>137094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83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63764</xdr:rowOff>
    </xdr:from>
    <xdr:to>
      <xdr:col>81</xdr:col>
      <xdr:colOff>101600</xdr:colOff>
      <xdr:row>98</xdr:row>
      <xdr:rowOff>165364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6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156491</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5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127881</xdr:rowOff>
    </xdr:from>
    <xdr:to>
      <xdr:col>76</xdr:col>
      <xdr:colOff>165100</xdr:colOff>
      <xdr:row>98</xdr:row>
      <xdr:rowOff>58031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75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74558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25111" y="1653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67937</xdr:rowOff>
    </xdr:from>
    <xdr:to>
      <xdr:col>72</xdr:col>
      <xdr:colOff>38100</xdr:colOff>
      <xdr:row>98</xdr:row>
      <xdr:rowOff>169537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87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160664</xdr:rowOff>
    </xdr:from>
    <xdr:ext cx="469744"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68428" y="1696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76299</xdr:rowOff>
    </xdr:from>
    <xdr:to>
      <xdr:col>67</xdr:col>
      <xdr:colOff>101600</xdr:colOff>
      <xdr:row>99</xdr:row>
      <xdr:rowOff>6449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7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169026</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1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72492</xdr:rowOff>
    </xdr:from>
    <xdr:to>
      <xdr:col>116</xdr:col>
      <xdr:colOff>63500</xdr:colOff>
      <xdr:row>34</xdr:row>
      <xdr:rowOff>84196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5901792"/>
          <a:ext cx="838200" cy="1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84196</xdr:rowOff>
    </xdr:from>
    <xdr:to>
      <xdr:col>111</xdr:col>
      <xdr:colOff>177800</xdr:colOff>
      <xdr:row>35</xdr:row>
      <xdr:rowOff>36830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5913496"/>
          <a:ext cx="889000" cy="12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106690</xdr:rowOff>
    </xdr:from>
    <xdr:to>
      <xdr:col>107</xdr:col>
      <xdr:colOff>50800</xdr:colOff>
      <xdr:row>35</xdr:row>
      <xdr:rowOff>36830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5935990"/>
          <a:ext cx="889000" cy="10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14932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53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106690</xdr:rowOff>
    </xdr:from>
    <xdr:to>
      <xdr:col>102</xdr:col>
      <xdr:colOff>114300</xdr:colOff>
      <xdr:row>37</xdr:row>
      <xdr:rowOff>168778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5935990"/>
          <a:ext cx="889000" cy="57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51776</xdr:rowOff>
    </xdr:from>
    <xdr:to>
      <xdr:col>102</xdr:col>
      <xdr:colOff>165100</xdr:colOff>
      <xdr:row>37</xdr:row>
      <xdr:rowOff>153376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39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144502</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141112</xdr:rowOff>
    </xdr:from>
    <xdr:to>
      <xdr:col>98</xdr:col>
      <xdr:colOff>38100</xdr:colOff>
      <xdr:row>38</xdr:row>
      <xdr:rowOff>71262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48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62389</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577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21692</xdr:rowOff>
    </xdr:from>
    <xdr:to>
      <xdr:col>116</xdr:col>
      <xdr:colOff>114300</xdr:colOff>
      <xdr:row>34</xdr:row>
      <xdr:rowOff>123292</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585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44569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570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33396</xdr:rowOff>
    </xdr:from>
    <xdr:to>
      <xdr:col>112</xdr:col>
      <xdr:colOff>38100</xdr:colOff>
      <xdr:row>34</xdr:row>
      <xdr:rowOff>134996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586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151523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563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157480</xdr:rowOff>
    </xdr:from>
    <xdr:to>
      <xdr:col>107</xdr:col>
      <xdr:colOff>101600</xdr:colOff>
      <xdr:row>35</xdr:row>
      <xdr:rowOff>87630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59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104157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55890</xdr:rowOff>
    </xdr:from>
    <xdr:to>
      <xdr:col>102</xdr:col>
      <xdr:colOff>165100</xdr:colOff>
      <xdr:row>34</xdr:row>
      <xdr:rowOff>157490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58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2567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566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117978</xdr:rowOff>
    </xdr:from>
    <xdr:to>
      <xdr:col>98</xdr:col>
      <xdr:colOff>38100</xdr:colOff>
      <xdr:row>38</xdr:row>
      <xdr:rowOff>48128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6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64655</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23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91968</xdr:rowOff>
    </xdr:from>
    <xdr:to>
      <xdr:col>116</xdr:col>
      <xdr:colOff>63500</xdr:colOff>
      <xdr:row>58</xdr:row>
      <xdr:rowOff>93797</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03606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93797</xdr:rowOff>
    </xdr:from>
    <xdr:to>
      <xdr:col>111</xdr:col>
      <xdr:colOff>177800</xdr:colOff>
      <xdr:row>58</xdr:row>
      <xdr:rowOff>95809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037897"/>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95809</xdr:rowOff>
    </xdr:from>
    <xdr:to>
      <xdr:col>107</xdr:col>
      <xdr:colOff>50800</xdr:colOff>
      <xdr:row>58</xdr:row>
      <xdr:rowOff>97912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10039909"/>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97912</xdr:rowOff>
    </xdr:from>
    <xdr:to>
      <xdr:col>102</xdr:col>
      <xdr:colOff>114300</xdr:colOff>
      <xdr:row>58</xdr:row>
      <xdr:rowOff>101112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10042012"/>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15931</xdr:rowOff>
    </xdr:from>
    <xdr:to>
      <xdr:col>102</xdr:col>
      <xdr:colOff>165100</xdr:colOff>
      <xdr:row>57</xdr:row>
      <xdr:rowOff>117531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8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134058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5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64760</xdr:rowOff>
    </xdr:from>
    <xdr:to>
      <xdr:col>98</xdr:col>
      <xdr:colOff>38100</xdr:colOff>
      <xdr:row>57</xdr:row>
      <xdr:rowOff>166360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83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11437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61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41168</xdr:rowOff>
    </xdr:from>
    <xdr:to>
      <xdr:col>116</xdr:col>
      <xdr:colOff>114300</xdr:colOff>
      <xdr:row>58</xdr:row>
      <xdr:rowOff>142768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9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153555</xdr:rowOff>
    </xdr:from>
    <xdr:ext cx="378565"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926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42997</xdr:rowOff>
    </xdr:from>
    <xdr:to>
      <xdr:col>112</xdr:col>
      <xdr:colOff>38100</xdr:colOff>
      <xdr:row>58</xdr:row>
      <xdr:rowOff>144597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135724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134017" y="100798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45009</xdr:rowOff>
    </xdr:from>
    <xdr:to>
      <xdr:col>107</xdr:col>
      <xdr:colOff>101600</xdr:colOff>
      <xdr:row>58</xdr:row>
      <xdr:rowOff>146609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98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137736</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5017" y="10081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47112</xdr:rowOff>
    </xdr:from>
    <xdr:to>
      <xdr:col>102</xdr:col>
      <xdr:colOff>165100</xdr:colOff>
      <xdr:row>58</xdr:row>
      <xdr:rowOff>148712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991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139839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6017" y="10083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50312</xdr:rowOff>
    </xdr:from>
    <xdr:to>
      <xdr:col>98</xdr:col>
      <xdr:colOff>38100</xdr:colOff>
      <xdr:row>58</xdr:row>
      <xdr:rowOff>151912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99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143039</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7017" y="10087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101639</xdr:rowOff>
    </xdr:from>
    <xdr:to>
      <xdr:col>116</xdr:col>
      <xdr:colOff>63500</xdr:colOff>
      <xdr:row>76</xdr:row>
      <xdr:rowOff>134214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3131839"/>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118781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134214</xdr:rowOff>
    </xdr:from>
    <xdr:to>
      <xdr:col>111</xdr:col>
      <xdr:colOff>177800</xdr:colOff>
      <xdr:row>76</xdr:row>
      <xdr:rowOff>143739</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316441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91464</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29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143739</xdr:rowOff>
    </xdr:from>
    <xdr:to>
      <xdr:col>107</xdr:col>
      <xdr:colOff>50800</xdr:colOff>
      <xdr:row>76</xdr:row>
      <xdr:rowOff>157550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173939"/>
          <a:ext cx="8890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109047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31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141453</xdr:rowOff>
    </xdr:from>
    <xdr:to>
      <xdr:col>102</xdr:col>
      <xdr:colOff>114300</xdr:colOff>
      <xdr:row>76</xdr:row>
      <xdr:rowOff>157550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656300" y="12828753"/>
          <a:ext cx="889000" cy="358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153823</xdr:rowOff>
    </xdr:from>
    <xdr:to>
      <xdr:col>102</xdr:col>
      <xdr:colOff>165100</xdr:colOff>
      <xdr:row>77</xdr:row>
      <xdr:rowOff>83973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8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75100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27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54400</xdr:rowOff>
    </xdr:from>
    <xdr:to>
      <xdr:col>98</xdr:col>
      <xdr:colOff>38100</xdr:colOff>
      <xdr:row>76</xdr:row>
      <xdr:rowOff>156000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8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147127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7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50839</xdr:rowOff>
    </xdr:from>
    <xdr:to>
      <xdr:col>116</xdr:col>
      <xdr:colOff>114300</xdr:colOff>
      <xdr:row>76</xdr:row>
      <xdr:rowOff>152439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30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73715</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932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83414</xdr:rowOff>
    </xdr:from>
    <xdr:to>
      <xdr:col>112</xdr:col>
      <xdr:colOff>38100</xdr:colOff>
      <xdr:row>77</xdr:row>
      <xdr:rowOff>13564</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311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30091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888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92939</xdr:rowOff>
    </xdr:from>
    <xdr:to>
      <xdr:col>107</xdr:col>
      <xdr:colOff>101600</xdr:colOff>
      <xdr:row>77</xdr:row>
      <xdr:rowOff>23089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312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39616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9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106750</xdr:rowOff>
    </xdr:from>
    <xdr:to>
      <xdr:col>102</xdr:col>
      <xdr:colOff>165100</xdr:colOff>
      <xdr:row>77</xdr:row>
      <xdr:rowOff>36900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1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53427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9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90653</xdr:rowOff>
    </xdr:from>
    <xdr:to>
      <xdr:col>98</xdr:col>
      <xdr:colOff>38100</xdr:colOff>
      <xdr:row>75</xdr:row>
      <xdr:rowOff>20803</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77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37330</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55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人件費は、団塊世代の定年退職のピークを迎え、緩やかな減少傾向となっていたが、令和２年度より臨時職員から会計年度任用職員への制度移行により増加傾向に転じたことや再任用職員の増加などから、前年度から</a:t>
          </a:r>
          <a:r>
            <a:rPr kumimoji="1" lang="en-US" altLang="ja-JP" sz="1200">
              <a:latin typeface="ＭＳ Ｐゴシック" panose="020B0600070205080204" pitchFamily="50" charset="-128"/>
              <a:ea typeface="ＭＳ Ｐゴシック" panose="020B0600070205080204" pitchFamily="50" charset="-128"/>
            </a:rPr>
            <a:t>419</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79,782</a:t>
          </a:r>
          <a:r>
            <a:rPr kumimoji="1" lang="ja-JP" altLang="en-US" sz="1200">
              <a:latin typeface="ＭＳ Ｐゴシック" panose="020B0600070205080204" pitchFamily="50" charset="-128"/>
              <a:ea typeface="ＭＳ Ｐゴシック" panose="020B0600070205080204" pitchFamily="50" charset="-128"/>
            </a:rPr>
            <a:t>円となり、類似団体平均を</a:t>
          </a:r>
          <a:r>
            <a:rPr kumimoji="1" lang="en-US" altLang="ja-JP" sz="1200">
              <a:latin typeface="ＭＳ Ｐゴシック" panose="020B0600070205080204" pitchFamily="50" charset="-128"/>
              <a:ea typeface="ＭＳ Ｐゴシック" panose="020B0600070205080204" pitchFamily="50" charset="-128"/>
            </a:rPr>
            <a:t>12,534</a:t>
          </a:r>
          <a:r>
            <a:rPr kumimoji="1" lang="ja-JP" altLang="en-US" sz="1200">
              <a:latin typeface="ＭＳ Ｐゴシック" panose="020B0600070205080204" pitchFamily="50" charset="-128"/>
              <a:ea typeface="ＭＳ Ｐゴシック" panose="020B0600070205080204" pitchFamily="50" charset="-128"/>
            </a:rPr>
            <a:t>円上回る水準となっている。</a:t>
          </a:r>
        </a:p>
        <a:p>
          <a:r>
            <a:rPr kumimoji="1" lang="ja-JP" altLang="en-US" sz="1200">
              <a:latin typeface="ＭＳ Ｐゴシック" panose="020B0600070205080204" pitchFamily="50" charset="-128"/>
              <a:ea typeface="ＭＳ Ｐゴシック" panose="020B0600070205080204" pitchFamily="50" charset="-128"/>
            </a:rPr>
            <a:t>　扶助費は、民間保育所運営経費や自立支援給付費等の増加により、前年度から</a:t>
          </a:r>
          <a:r>
            <a:rPr kumimoji="1" lang="en-US" altLang="ja-JP" sz="1200">
              <a:latin typeface="ＭＳ Ｐゴシック" panose="020B0600070205080204" pitchFamily="50" charset="-128"/>
              <a:ea typeface="ＭＳ Ｐゴシック" panose="020B0600070205080204" pitchFamily="50" charset="-128"/>
            </a:rPr>
            <a:t>6,059</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88,248</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円となったが、類似団体平均を下回る水準となった。</a:t>
          </a:r>
        </a:p>
        <a:p>
          <a:r>
            <a:rPr kumimoji="1" lang="ja-JP" altLang="en-US" sz="1200">
              <a:latin typeface="ＭＳ Ｐゴシック" panose="020B0600070205080204" pitchFamily="50" charset="-128"/>
              <a:ea typeface="ＭＳ Ｐゴシック" panose="020B0600070205080204" pitchFamily="50" charset="-128"/>
            </a:rPr>
            <a:t>　補助費等は、ふるさと寄附金の伸びに伴う返礼品の増はあったものの、救急医療二次病院運営費の減などが上回ったため、前年度から</a:t>
          </a:r>
          <a:r>
            <a:rPr kumimoji="1" lang="en-US" altLang="ja-JP" sz="1200">
              <a:latin typeface="ＭＳ Ｐゴシック" panose="020B0600070205080204" pitchFamily="50" charset="-128"/>
              <a:ea typeface="ＭＳ Ｐゴシック" panose="020B0600070205080204" pitchFamily="50" charset="-128"/>
            </a:rPr>
            <a:t>607</a:t>
          </a:r>
          <a:r>
            <a:rPr kumimoji="1" lang="ja-JP" altLang="en-US" sz="1200">
              <a:latin typeface="ＭＳ Ｐゴシック" panose="020B0600070205080204" pitchFamily="50" charset="-128"/>
              <a:ea typeface="ＭＳ Ｐゴシック" panose="020B0600070205080204" pitchFamily="50" charset="-128"/>
            </a:rPr>
            <a:t>円減の</a:t>
          </a:r>
          <a:r>
            <a:rPr kumimoji="1" lang="en-US" altLang="ja-JP" sz="1200">
              <a:latin typeface="ＭＳ Ｐゴシック" panose="020B0600070205080204" pitchFamily="50" charset="-128"/>
              <a:ea typeface="ＭＳ Ｐゴシック" panose="020B0600070205080204" pitchFamily="50" charset="-128"/>
            </a:rPr>
            <a:t>61,276</a:t>
          </a:r>
          <a:r>
            <a:rPr kumimoji="1" lang="ja-JP" altLang="en-US" sz="1200">
              <a:latin typeface="ＭＳ Ｐゴシック" panose="020B0600070205080204" pitchFamily="50" charset="-128"/>
              <a:ea typeface="ＭＳ Ｐゴシック" panose="020B0600070205080204" pitchFamily="50" charset="-128"/>
            </a:rPr>
            <a:t>円となったが、類似団体平均を上回る水準となった。</a:t>
          </a:r>
        </a:p>
        <a:p>
          <a:r>
            <a:rPr kumimoji="1" lang="ja-JP" altLang="en-US" sz="1200">
              <a:latin typeface="ＭＳ Ｐゴシック" panose="020B0600070205080204" pitchFamily="50" charset="-128"/>
              <a:ea typeface="ＭＳ Ｐゴシック" panose="020B0600070205080204" pitchFamily="50" charset="-128"/>
            </a:rPr>
            <a:t>　普通建設事業費は、特に新規整備における道路改良工事の増などにより、前年度から</a:t>
          </a:r>
          <a:r>
            <a:rPr kumimoji="1" lang="en-US" altLang="ja-JP" sz="1200">
              <a:latin typeface="ＭＳ Ｐゴシック" panose="020B0600070205080204" pitchFamily="50" charset="-128"/>
              <a:ea typeface="ＭＳ Ｐゴシック" panose="020B0600070205080204" pitchFamily="50" charset="-128"/>
            </a:rPr>
            <a:t>13,462</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54,957</a:t>
          </a:r>
          <a:r>
            <a:rPr kumimoji="1" lang="ja-JP" altLang="en-US" sz="1200">
              <a:latin typeface="ＭＳ Ｐゴシック" panose="020B0600070205080204" pitchFamily="50" charset="-128"/>
              <a:ea typeface="ＭＳ Ｐゴシック" panose="020B0600070205080204" pitchFamily="50" charset="-128"/>
            </a:rPr>
            <a:t>円となり、類似団体平均を上回る水準となった。</a:t>
          </a:r>
        </a:p>
        <a:p>
          <a:r>
            <a:rPr kumimoji="1" lang="ja-JP" altLang="en-US" sz="1200">
              <a:latin typeface="ＭＳ Ｐゴシック" panose="020B0600070205080204" pitchFamily="50" charset="-128"/>
              <a:ea typeface="ＭＳ Ｐゴシック" panose="020B0600070205080204" pitchFamily="50" charset="-128"/>
            </a:rPr>
            <a:t>　積立金は、ふるさと寄附金の伸びに伴うふるさと基金積立金の増や、臨時財政対策債償還基金費の減債基金への積立などにより、前年度から</a:t>
          </a:r>
          <a:r>
            <a:rPr kumimoji="1" lang="en-US" altLang="ja-JP" sz="1200">
              <a:latin typeface="ＭＳ Ｐゴシック" panose="020B0600070205080204" pitchFamily="50" charset="-128"/>
              <a:ea typeface="ＭＳ Ｐゴシック" panose="020B0600070205080204" pitchFamily="50" charset="-128"/>
            </a:rPr>
            <a:t>6,183</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11,681</a:t>
          </a:r>
          <a:r>
            <a:rPr kumimoji="1" lang="ja-JP" altLang="en-US" sz="1200">
              <a:latin typeface="ＭＳ Ｐゴシック" panose="020B0600070205080204" pitchFamily="50" charset="-128"/>
              <a:ea typeface="ＭＳ Ｐゴシック" panose="020B0600070205080204" pitchFamily="50" charset="-128"/>
            </a:rPr>
            <a:t>円となったが、類似団体平均を下回る水準となった。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投資及び出資金は、公共下水道事業会計への出資金の増により、前年度から</a:t>
          </a:r>
          <a:r>
            <a:rPr kumimoji="1" lang="en-US" altLang="ja-JP" sz="1200">
              <a:latin typeface="ＭＳ Ｐゴシック" panose="020B0600070205080204" pitchFamily="50" charset="-128"/>
              <a:ea typeface="ＭＳ Ｐゴシック" panose="020B0600070205080204" pitchFamily="50" charset="-128"/>
            </a:rPr>
            <a:t>128</a:t>
          </a:r>
          <a:r>
            <a:rPr kumimoji="1" lang="ja-JP" altLang="en-US" sz="1200">
              <a:latin typeface="ＭＳ Ｐゴシック" panose="020B0600070205080204" pitchFamily="50" charset="-128"/>
              <a:ea typeface="ＭＳ Ｐゴシック" panose="020B0600070205080204" pitchFamily="50" charset="-128"/>
            </a:rPr>
            <a:t>円増の</a:t>
          </a:r>
          <a:r>
            <a:rPr kumimoji="1" lang="en-US" altLang="ja-JP" sz="1200">
              <a:latin typeface="ＭＳ Ｐゴシック" panose="020B0600070205080204" pitchFamily="50" charset="-128"/>
              <a:ea typeface="ＭＳ Ｐゴシック" panose="020B0600070205080204" pitchFamily="50" charset="-128"/>
            </a:rPr>
            <a:t>8,235</a:t>
          </a:r>
          <a:r>
            <a:rPr kumimoji="1" lang="ja-JP" altLang="en-US" sz="1200">
              <a:latin typeface="ＭＳ Ｐゴシック" panose="020B0600070205080204" pitchFamily="50" charset="-128"/>
              <a:ea typeface="ＭＳ Ｐゴシック" panose="020B0600070205080204" pitchFamily="50" charset="-128"/>
            </a:rPr>
            <a:t>円となり、類似団体平均を上回る水準となった。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茨城県茨城町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30,784
30,005
121.58
14,272,899
13,625,967
498,999
8,124,759
9,998,826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78740</xdr:rowOff>
    </xdr:from>
    <xdr:to>
      <xdr:col>24</xdr:col>
      <xdr:colOff>63500</xdr:colOff>
      <xdr:row>34</xdr:row>
      <xdr:rowOff>79121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36590"/>
          <a:ext cx="838200" cy="17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146194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5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78740</xdr:rowOff>
    </xdr:from>
    <xdr:to>
      <xdr:col>19</xdr:col>
      <xdr:colOff>177800</xdr:colOff>
      <xdr:row>34</xdr:row>
      <xdr:rowOff>160655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3659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122572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146939</xdr:rowOff>
    </xdr:from>
    <xdr:to>
      <xdr:col>15</xdr:col>
      <xdr:colOff>50800</xdr:colOff>
      <xdr:row>34</xdr:row>
      <xdr:rowOff>160655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97623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123334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144653</xdr:rowOff>
    </xdr:from>
    <xdr:to>
      <xdr:col>10</xdr:col>
      <xdr:colOff>114300</xdr:colOff>
      <xdr:row>34</xdr:row>
      <xdr:rowOff>146939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7395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125476</xdr:rowOff>
    </xdr:from>
    <xdr:to>
      <xdr:col>10</xdr:col>
      <xdr:colOff>165100</xdr:colOff>
      <xdr:row>35</xdr:row>
      <xdr:rowOff>55626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46753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28321</xdr:rowOff>
    </xdr:from>
    <xdr:to>
      <xdr:col>24</xdr:col>
      <xdr:colOff>114300</xdr:colOff>
      <xdr:row>34</xdr:row>
      <xdr:rowOff>129921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51198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0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27940</xdr:rowOff>
    </xdr:from>
    <xdr:to>
      <xdr:col>20</xdr:col>
      <xdr:colOff>38100</xdr:colOff>
      <xdr:row>33</xdr:row>
      <xdr:rowOff>129540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68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146067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6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109855</xdr:rowOff>
    </xdr:from>
    <xdr:to>
      <xdr:col>15</xdr:col>
      <xdr:colOff>101600</xdr:colOff>
      <xdr:row>35</xdr:row>
      <xdr:rowOff>40005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3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56532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14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96139</xdr:rowOff>
    </xdr:from>
    <xdr:to>
      <xdr:col>10</xdr:col>
      <xdr:colOff>165100</xdr:colOff>
      <xdr:row>35</xdr:row>
      <xdr:rowOff>26289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42816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00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93853</xdr:rowOff>
    </xdr:from>
    <xdr:to>
      <xdr:col>6</xdr:col>
      <xdr:colOff>38100</xdr:colOff>
      <xdr:row>35</xdr:row>
      <xdr:rowOff>24003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15130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1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78112</xdr:rowOff>
    </xdr:from>
    <xdr:to>
      <xdr:col>24</xdr:col>
      <xdr:colOff>63500</xdr:colOff>
      <xdr:row>58</xdr:row>
      <xdr:rowOff>96005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10022212"/>
          <a:ext cx="838200" cy="17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75989</xdr:rowOff>
    </xdr:from>
    <xdr:to>
      <xdr:col>19</xdr:col>
      <xdr:colOff>177800</xdr:colOff>
      <xdr:row>58</xdr:row>
      <xdr:rowOff>96005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0089"/>
          <a:ext cx="889000" cy="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149324</xdr:rowOff>
    </xdr:from>
    <xdr:to>
      <xdr:col>15</xdr:col>
      <xdr:colOff>50800</xdr:colOff>
      <xdr:row>58</xdr:row>
      <xdr:rowOff>75989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50524"/>
          <a:ext cx="889000" cy="26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149324</xdr:rowOff>
    </xdr:from>
    <xdr:to>
      <xdr:col>10</xdr:col>
      <xdr:colOff>114300</xdr:colOff>
      <xdr:row>58</xdr:row>
      <xdr:rowOff>129795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750524"/>
          <a:ext cx="889000" cy="323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16855</xdr:rowOff>
    </xdr:from>
    <xdr:to>
      <xdr:col>10</xdr:col>
      <xdr:colOff>165100</xdr:colOff>
      <xdr:row>56</xdr:row>
      <xdr:rowOff>118455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1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134982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9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6366</xdr:rowOff>
    </xdr:from>
    <xdr:to>
      <xdr:col>6</xdr:col>
      <xdr:colOff>38100</xdr:colOff>
      <xdr:row>58</xdr:row>
      <xdr:rowOff>107966</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5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124493</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972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27312</xdr:rowOff>
    </xdr:from>
    <xdr:to>
      <xdr:col>24</xdr:col>
      <xdr:colOff>114300</xdr:colOff>
      <xdr:row>58</xdr:row>
      <xdr:rowOff>128912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145149</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45205</xdr:rowOff>
    </xdr:from>
    <xdr:to>
      <xdr:col>20</xdr:col>
      <xdr:colOff>38100</xdr:colOff>
      <xdr:row>58</xdr:row>
      <xdr:rowOff>146805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137932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10082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25189</xdr:rowOff>
    </xdr:from>
    <xdr:to>
      <xdr:col>15</xdr:col>
      <xdr:colOff>101600</xdr:colOff>
      <xdr:row>58</xdr:row>
      <xdr:rowOff>126789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117916</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6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98524</xdr:rowOff>
    </xdr:from>
    <xdr:to>
      <xdr:col>10</xdr:col>
      <xdr:colOff>165100</xdr:colOff>
      <xdr:row>57</xdr:row>
      <xdr:rowOff>28674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9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19801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92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78995</xdr:rowOff>
    </xdr:from>
    <xdr:to>
      <xdr:col>6</xdr:col>
      <xdr:colOff>38100</xdr:colOff>
      <xdr:row>59</xdr:row>
      <xdr:rowOff>9145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272</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11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160700</xdr:rowOff>
    </xdr:from>
    <xdr:to>
      <xdr:col>24</xdr:col>
      <xdr:colOff>63500</xdr:colOff>
      <xdr:row>77</xdr:row>
      <xdr:rowOff>73985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900"/>
          <a:ext cx="838200" cy="8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142649</xdr:rowOff>
    </xdr:from>
    <xdr:to>
      <xdr:col>19</xdr:col>
      <xdr:colOff>177800</xdr:colOff>
      <xdr:row>77</xdr:row>
      <xdr:rowOff>73985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72849"/>
          <a:ext cx="889000" cy="10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142649</xdr:rowOff>
    </xdr:from>
    <xdr:to>
      <xdr:col>15</xdr:col>
      <xdr:colOff>50800</xdr:colOff>
      <xdr:row>77</xdr:row>
      <xdr:rowOff>125747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72849"/>
          <a:ext cx="889000" cy="15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145023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3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125747</xdr:rowOff>
    </xdr:from>
    <xdr:to>
      <xdr:col>10</xdr:col>
      <xdr:colOff>114300</xdr:colOff>
      <xdr:row>78</xdr:row>
      <xdr:rowOff>43498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27397"/>
          <a:ext cx="889000" cy="89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84130</xdr:rowOff>
    </xdr:from>
    <xdr:to>
      <xdr:col>10</xdr:col>
      <xdr:colOff>165100</xdr:colOff>
      <xdr:row>78</xdr:row>
      <xdr:rowOff>14280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5407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109231</xdr:rowOff>
    </xdr:from>
    <xdr:to>
      <xdr:col>6</xdr:col>
      <xdr:colOff>38100</xdr:colOff>
      <xdr:row>78</xdr:row>
      <xdr:rowOff>39381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10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55908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86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109900</xdr:rowOff>
    </xdr:from>
    <xdr:to>
      <xdr:col>24</xdr:col>
      <xdr:colOff>114300</xdr:colOff>
      <xdr:row>77</xdr:row>
      <xdr:rowOff>40050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88327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23185</xdr:rowOff>
    </xdr:from>
    <xdr:to>
      <xdr:col>20</xdr:col>
      <xdr:colOff>38100</xdr:colOff>
      <xdr:row>77</xdr:row>
      <xdr:rowOff>124785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2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115912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1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91849</xdr:rowOff>
    </xdr:from>
    <xdr:to>
      <xdr:col>15</xdr:col>
      <xdr:colOff>101600</xdr:colOff>
      <xdr:row>77</xdr:row>
      <xdr:rowOff>21999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2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13126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1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74947</xdr:rowOff>
    </xdr:from>
    <xdr:to>
      <xdr:col>10</xdr:col>
      <xdr:colOff>165100</xdr:colOff>
      <xdr:row>78</xdr:row>
      <xdr:rowOff>5097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7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21624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05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164148</xdr:rowOff>
    </xdr:from>
    <xdr:to>
      <xdr:col>6</xdr:col>
      <xdr:colOff>38100</xdr:colOff>
      <xdr:row>78</xdr:row>
      <xdr:rowOff>94298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85425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8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125740</xdr:rowOff>
    </xdr:from>
    <xdr:to>
      <xdr:col>24</xdr:col>
      <xdr:colOff>63500</xdr:colOff>
      <xdr:row>97</xdr:row>
      <xdr:rowOff>127127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56390"/>
          <a:ext cx="838200" cy="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127127</xdr:rowOff>
    </xdr:from>
    <xdr:to>
      <xdr:col>19</xdr:col>
      <xdr:colOff>177800</xdr:colOff>
      <xdr:row>97</xdr:row>
      <xdr:rowOff>167508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57777"/>
          <a:ext cx="889000" cy="4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32176</xdr:rowOff>
    </xdr:from>
    <xdr:to>
      <xdr:col>15</xdr:col>
      <xdr:colOff>50800</xdr:colOff>
      <xdr:row>97</xdr:row>
      <xdr:rowOff>167508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491376"/>
          <a:ext cx="889000" cy="30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32176</xdr:rowOff>
    </xdr:from>
    <xdr:to>
      <xdr:col>10</xdr:col>
      <xdr:colOff>114300</xdr:colOff>
      <xdr:row>97</xdr:row>
      <xdr:rowOff>25743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491376"/>
          <a:ext cx="889000" cy="16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108167</xdr:rowOff>
    </xdr:from>
    <xdr:to>
      <xdr:col>10</xdr:col>
      <xdr:colOff>165100</xdr:colOff>
      <xdr:row>98</xdr:row>
      <xdr:rowOff>38317</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73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29444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83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110927</xdr:rowOff>
    </xdr:from>
    <xdr:to>
      <xdr:col>6</xdr:col>
      <xdr:colOff>38100</xdr:colOff>
      <xdr:row>98</xdr:row>
      <xdr:rowOff>41077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32204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74940</xdr:rowOff>
    </xdr:from>
    <xdr:to>
      <xdr:col>24</xdr:col>
      <xdr:colOff>114300</xdr:colOff>
      <xdr:row>98</xdr:row>
      <xdr:rowOff>5090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0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53367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76327</xdr:rowOff>
    </xdr:from>
    <xdr:to>
      <xdr:col>20</xdr:col>
      <xdr:colOff>38100</xdr:colOff>
      <xdr:row>98</xdr:row>
      <xdr:rowOff>6477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0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169054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9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116708</xdr:rowOff>
    </xdr:from>
    <xdr:to>
      <xdr:col>15</xdr:col>
      <xdr:colOff>101600</xdr:colOff>
      <xdr:row>98</xdr:row>
      <xdr:rowOff>46858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37985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4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152826</xdr:rowOff>
    </xdr:from>
    <xdr:to>
      <xdr:col>10</xdr:col>
      <xdr:colOff>165100</xdr:colOff>
      <xdr:row>96</xdr:row>
      <xdr:rowOff>82976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44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99503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21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146393</xdr:rowOff>
    </xdr:from>
    <xdr:to>
      <xdr:col>6</xdr:col>
      <xdr:colOff>38100</xdr:colOff>
      <xdr:row>97</xdr:row>
      <xdr:rowOff>76543</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93070</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8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44259</xdr:rowOff>
    </xdr:from>
    <xdr:to>
      <xdr:col>55</xdr:col>
      <xdr:colOff>0</xdr:colOff>
      <xdr:row>39</xdr:row>
      <xdr:rowOff>44259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308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44259</xdr:rowOff>
    </xdr:from>
    <xdr:to>
      <xdr:col>50</xdr:col>
      <xdr:colOff>114300</xdr:colOff>
      <xdr:row>39</xdr:row>
      <xdr:rowOff>44259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44259</xdr:rowOff>
    </xdr:from>
    <xdr:to>
      <xdr:col>45</xdr:col>
      <xdr:colOff>177800</xdr:colOff>
      <xdr:row>39</xdr:row>
      <xdr:rowOff>44259</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44259</xdr:rowOff>
    </xdr:from>
    <xdr:to>
      <xdr:col>41</xdr:col>
      <xdr:colOff>50800</xdr:colOff>
      <xdr:row>39</xdr:row>
      <xdr:rowOff>44259</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30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30988</xdr:rowOff>
    </xdr:from>
    <xdr:to>
      <xdr:col>41</xdr:col>
      <xdr:colOff>101600</xdr:colOff>
      <xdr:row>38</xdr:row>
      <xdr:rowOff>132588</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4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149115</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3213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13653</xdr:rowOff>
    </xdr:from>
    <xdr:to>
      <xdr:col>36</xdr:col>
      <xdr:colOff>165100</xdr:colOff>
      <xdr:row>38</xdr:row>
      <xdr:rowOff>115253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131780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3039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164909</xdr:rowOff>
    </xdr:from>
    <xdr:to>
      <xdr:col>55</xdr:col>
      <xdr:colOff>50800</xdr:colOff>
      <xdr:row>39</xdr:row>
      <xdr:rowOff>95059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79836</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49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164909</xdr:rowOff>
    </xdr:from>
    <xdr:to>
      <xdr:col>50</xdr:col>
      <xdr:colOff>165100</xdr:colOff>
      <xdr:row>39</xdr:row>
      <xdr:rowOff>95059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86186</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164909</xdr:rowOff>
    </xdr:from>
    <xdr:to>
      <xdr:col>46</xdr:col>
      <xdr:colOff>38100</xdr:colOff>
      <xdr:row>39</xdr:row>
      <xdr:rowOff>95059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86186</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164909</xdr:rowOff>
    </xdr:from>
    <xdr:to>
      <xdr:col>41</xdr:col>
      <xdr:colOff>101600</xdr:colOff>
      <xdr:row>39</xdr:row>
      <xdr:rowOff>95059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86186</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164909</xdr:rowOff>
    </xdr:from>
    <xdr:to>
      <xdr:col>36</xdr:col>
      <xdr:colOff>165100</xdr:colOff>
      <xdr:row>39</xdr:row>
      <xdr:rowOff>95059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86186</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81623</xdr:rowOff>
    </xdr:from>
    <xdr:to>
      <xdr:col>55</xdr:col>
      <xdr:colOff>0</xdr:colOff>
      <xdr:row>57</xdr:row>
      <xdr:rowOff>131026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854273"/>
          <a:ext cx="838200"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2862</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946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81623</xdr:rowOff>
    </xdr:from>
    <xdr:to>
      <xdr:col>50</xdr:col>
      <xdr:colOff>114300</xdr:colOff>
      <xdr:row>57</xdr:row>
      <xdr:rowOff>112941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854273"/>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134955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04428" y="100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93993</xdr:rowOff>
    </xdr:from>
    <xdr:to>
      <xdr:col>45</xdr:col>
      <xdr:colOff>177800</xdr:colOff>
      <xdr:row>57</xdr:row>
      <xdr:rowOff>112941</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866643"/>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136568</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428" y="10080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93993</xdr:rowOff>
    </xdr:from>
    <xdr:to>
      <xdr:col>41</xdr:col>
      <xdr:colOff>50800</xdr:colOff>
      <xdr:row>57</xdr:row>
      <xdr:rowOff>134531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866643"/>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128384</xdr:rowOff>
    </xdr:from>
    <xdr:to>
      <xdr:col>41</xdr:col>
      <xdr:colOff>101600</xdr:colOff>
      <xdr:row>58</xdr:row>
      <xdr:rowOff>58534</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9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49661</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99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84010</xdr:rowOff>
    </xdr:from>
    <xdr:to>
      <xdr:col>36</xdr:col>
      <xdr:colOff>165100</xdr:colOff>
      <xdr:row>58</xdr:row>
      <xdr:rowOff>14160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5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5287</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94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80226</xdr:rowOff>
    </xdr:from>
    <xdr:to>
      <xdr:col>55</xdr:col>
      <xdr:colOff>50800</xdr:colOff>
      <xdr:row>58</xdr:row>
      <xdr:rowOff>10376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85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103103</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704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30823</xdr:rowOff>
    </xdr:from>
    <xdr:to>
      <xdr:col>50</xdr:col>
      <xdr:colOff>165100</xdr:colOff>
      <xdr:row>57</xdr:row>
      <xdr:rowOff>132423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80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148950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57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62141</xdr:rowOff>
    </xdr:from>
    <xdr:to>
      <xdr:col>46</xdr:col>
      <xdr:colOff>38100</xdr:colOff>
      <xdr:row>57</xdr:row>
      <xdr:rowOff>163741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4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8818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61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43193</xdr:rowOff>
    </xdr:from>
    <xdr:to>
      <xdr:col>41</xdr:col>
      <xdr:colOff>101600</xdr:colOff>
      <xdr:row>57</xdr:row>
      <xdr:rowOff>144793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1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161320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59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83731</xdr:rowOff>
    </xdr:from>
    <xdr:to>
      <xdr:col>36</xdr:col>
      <xdr:colOff>165100</xdr:colOff>
      <xdr:row>58</xdr:row>
      <xdr:rowOff>13881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8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30408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631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14579</xdr:rowOff>
    </xdr:from>
    <xdr:to>
      <xdr:col>55</xdr:col>
      <xdr:colOff>0</xdr:colOff>
      <xdr:row>77</xdr:row>
      <xdr:rowOff>104000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16229"/>
          <a:ext cx="838200" cy="8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13322</xdr:rowOff>
    </xdr:from>
    <xdr:to>
      <xdr:col>50</xdr:col>
      <xdr:colOff>114300</xdr:colOff>
      <xdr:row>77</xdr:row>
      <xdr:rowOff>14579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14972"/>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13322</xdr:rowOff>
    </xdr:from>
    <xdr:to>
      <xdr:col>45</xdr:col>
      <xdr:colOff>177800</xdr:colOff>
      <xdr:row>77</xdr:row>
      <xdr:rowOff>18351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14972"/>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93197</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18351</xdr:rowOff>
    </xdr:from>
    <xdr:to>
      <xdr:col>41</xdr:col>
      <xdr:colOff>50800</xdr:colOff>
      <xdr:row>77</xdr:row>
      <xdr:rowOff>141185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220001"/>
          <a:ext cx="889000" cy="12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169024</xdr:rowOff>
    </xdr:from>
    <xdr:to>
      <xdr:col>41</xdr:col>
      <xdr:colOff>101600</xdr:colOff>
      <xdr:row>76</xdr:row>
      <xdr:rowOff>99174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27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115702</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0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144678</xdr:rowOff>
    </xdr:from>
    <xdr:to>
      <xdr:col>36</xdr:col>
      <xdr:colOff>165100</xdr:colOff>
      <xdr:row>77</xdr:row>
      <xdr:rowOff>74828</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7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91356</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53200</xdr:rowOff>
    </xdr:from>
    <xdr:to>
      <xdr:col>55</xdr:col>
      <xdr:colOff>50800</xdr:colOff>
      <xdr:row>77</xdr:row>
      <xdr:rowOff>154800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31627</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135229</xdr:rowOff>
    </xdr:from>
    <xdr:to>
      <xdr:col>50</xdr:col>
      <xdr:colOff>165100</xdr:colOff>
      <xdr:row>77</xdr:row>
      <xdr:rowOff>65379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6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81907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404428" y="12940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133972</xdr:rowOff>
    </xdr:from>
    <xdr:to>
      <xdr:col>46</xdr:col>
      <xdr:colOff>38100</xdr:colOff>
      <xdr:row>77</xdr:row>
      <xdr:rowOff>64122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16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80649</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293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139001</xdr:rowOff>
    </xdr:from>
    <xdr:to>
      <xdr:col>41</xdr:col>
      <xdr:colOff>101600</xdr:colOff>
      <xdr:row>77</xdr:row>
      <xdr:rowOff>69151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169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60278</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26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90385</xdr:rowOff>
    </xdr:from>
    <xdr:to>
      <xdr:col>36</xdr:col>
      <xdr:colOff>165100</xdr:colOff>
      <xdr:row>78</xdr:row>
      <xdr:rowOff>20535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11662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38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127685</xdr:rowOff>
    </xdr:from>
    <xdr:to>
      <xdr:col>55</xdr:col>
      <xdr:colOff>0</xdr:colOff>
      <xdr:row>95</xdr:row>
      <xdr:rowOff>124307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243985"/>
          <a:ext cx="8382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119206</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06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124307</xdr:rowOff>
    </xdr:from>
    <xdr:to>
      <xdr:col>50</xdr:col>
      <xdr:colOff>114300</xdr:colOff>
      <xdr:row>96</xdr:row>
      <xdr:rowOff>9283</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412057"/>
          <a:ext cx="889000" cy="5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61613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52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9283</xdr:rowOff>
    </xdr:from>
    <xdr:to>
      <xdr:col>45</xdr:col>
      <xdr:colOff>177800</xdr:colOff>
      <xdr:row>96</xdr:row>
      <xdr:rowOff>10821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7861300" y="16468483"/>
          <a:ext cx="889000" cy="1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54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10821</xdr:rowOff>
    </xdr:from>
    <xdr:to>
      <xdr:col>41</xdr:col>
      <xdr:colOff>50800</xdr:colOff>
      <xdr:row>96</xdr:row>
      <xdr:rowOff>140970</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6972300" y="16470021"/>
          <a:ext cx="889000" cy="13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150089</xdr:rowOff>
    </xdr:from>
    <xdr:to>
      <xdr:col>41</xdr:col>
      <xdr:colOff>101600</xdr:colOff>
      <xdr:row>96</xdr:row>
      <xdr:rowOff>80239</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3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71366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53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141008</xdr:rowOff>
    </xdr:from>
    <xdr:to>
      <xdr:col>36</xdr:col>
      <xdr:colOff>165100</xdr:colOff>
      <xdr:row>96</xdr:row>
      <xdr:rowOff>71158</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87685</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0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76885</xdr:rowOff>
    </xdr:from>
    <xdr:to>
      <xdr:col>55</xdr:col>
      <xdr:colOff>50800</xdr:colOff>
      <xdr:row>95</xdr:row>
      <xdr:rowOff>7035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19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99762</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04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73507</xdr:rowOff>
    </xdr:from>
    <xdr:to>
      <xdr:col>50</xdr:col>
      <xdr:colOff>165100</xdr:colOff>
      <xdr:row>96</xdr:row>
      <xdr:rowOff>3657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3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20184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13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129933</xdr:rowOff>
    </xdr:from>
    <xdr:to>
      <xdr:col>46</xdr:col>
      <xdr:colOff>38100</xdr:colOff>
      <xdr:row>96</xdr:row>
      <xdr:rowOff>60083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41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76610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19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131471</xdr:rowOff>
    </xdr:from>
    <xdr:to>
      <xdr:col>41</xdr:col>
      <xdr:colOff>101600</xdr:colOff>
      <xdr:row>96</xdr:row>
      <xdr:rowOff>61621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4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78148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19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90170</xdr:rowOff>
    </xdr:from>
    <xdr:to>
      <xdr:col>36</xdr:col>
      <xdr:colOff>165100</xdr:colOff>
      <xdr:row>97</xdr:row>
      <xdr:rowOff>20320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11447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64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166560</xdr:rowOff>
    </xdr:from>
    <xdr:to>
      <xdr:col>85</xdr:col>
      <xdr:colOff>127000</xdr:colOff>
      <xdr:row>37</xdr:row>
      <xdr:rowOff>106781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338760"/>
          <a:ext cx="838200" cy="11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55021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98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47003</xdr:rowOff>
    </xdr:from>
    <xdr:to>
      <xdr:col>81</xdr:col>
      <xdr:colOff>50800</xdr:colOff>
      <xdr:row>36</xdr:row>
      <xdr:rowOff>166560</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219203"/>
          <a:ext cx="889000" cy="119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7167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52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47003</xdr:rowOff>
    </xdr:from>
    <xdr:to>
      <xdr:col>76</xdr:col>
      <xdr:colOff>114300</xdr:colOff>
      <xdr:row>37</xdr:row>
      <xdr:rowOff>73901</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19203"/>
          <a:ext cx="889000" cy="19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162196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5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76835</xdr:rowOff>
    </xdr:from>
    <xdr:to>
      <xdr:col>71</xdr:col>
      <xdr:colOff>177800</xdr:colOff>
      <xdr:row>37</xdr:row>
      <xdr:rowOff>73901</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249035"/>
          <a:ext cx="889000" cy="16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113970</xdr:rowOff>
    </xdr:from>
    <xdr:to>
      <xdr:col>72</xdr:col>
      <xdr:colOff>38100</xdr:colOff>
      <xdr:row>37</xdr:row>
      <xdr:rowOff>44120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60647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162357</xdr:rowOff>
    </xdr:from>
    <xdr:to>
      <xdr:col>67</xdr:col>
      <xdr:colOff>101600</xdr:colOff>
      <xdr:row>37</xdr:row>
      <xdr:rowOff>92507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33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83634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42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55981</xdr:rowOff>
    </xdr:from>
    <xdr:to>
      <xdr:col>85</xdr:col>
      <xdr:colOff>177800</xdr:colOff>
      <xdr:row>37</xdr:row>
      <xdr:rowOff>157581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78858</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5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115760</xdr:rowOff>
    </xdr:from>
    <xdr:to>
      <xdr:col>81</xdr:col>
      <xdr:colOff>101600</xdr:colOff>
      <xdr:row>37</xdr:row>
      <xdr:rowOff>45910</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28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62437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06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167653</xdr:rowOff>
    </xdr:from>
    <xdr:to>
      <xdr:col>76</xdr:col>
      <xdr:colOff>165100</xdr:colOff>
      <xdr:row>36</xdr:row>
      <xdr:rowOff>97803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114330</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4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23101</xdr:rowOff>
    </xdr:from>
    <xdr:to>
      <xdr:col>72</xdr:col>
      <xdr:colOff>38100</xdr:colOff>
      <xdr:row>37</xdr:row>
      <xdr:rowOff>124701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6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115828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459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26035</xdr:rowOff>
    </xdr:from>
    <xdr:to>
      <xdr:col>67</xdr:col>
      <xdr:colOff>101600</xdr:colOff>
      <xdr:row>36</xdr:row>
      <xdr:rowOff>127635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144162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73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1999</xdr:rowOff>
    </xdr:from>
    <xdr:to>
      <xdr:col>85</xdr:col>
      <xdr:colOff>127000</xdr:colOff>
      <xdr:row>57</xdr:row>
      <xdr:rowOff>69383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774649"/>
          <a:ext cx="838200" cy="67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19898</xdr:rowOff>
    </xdr:from>
    <xdr:to>
      <xdr:col>81</xdr:col>
      <xdr:colOff>50800</xdr:colOff>
      <xdr:row>57</xdr:row>
      <xdr:rowOff>69383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621098"/>
          <a:ext cx="889000" cy="22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70949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19898</xdr:rowOff>
    </xdr:from>
    <xdr:to>
      <xdr:col>76</xdr:col>
      <xdr:colOff>114300</xdr:colOff>
      <xdr:row>56</xdr:row>
      <xdr:rowOff>105501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621098"/>
          <a:ext cx="889000" cy="8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105501</xdr:rowOff>
    </xdr:from>
    <xdr:to>
      <xdr:col>71</xdr:col>
      <xdr:colOff>177800</xdr:colOff>
      <xdr:row>56</xdr:row>
      <xdr:rowOff>161668</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706701"/>
          <a:ext cx="889000" cy="5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78277</xdr:rowOff>
    </xdr:from>
    <xdr:to>
      <xdr:col>72</xdr:col>
      <xdr:colOff>38100</xdr:colOff>
      <xdr:row>57</xdr:row>
      <xdr:rowOff>8427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67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171004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7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103751</xdr:rowOff>
    </xdr:from>
    <xdr:to>
      <xdr:col>67</xdr:col>
      <xdr:colOff>101600</xdr:colOff>
      <xdr:row>57</xdr:row>
      <xdr:rowOff>33901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70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50428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48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122649</xdr:rowOff>
    </xdr:from>
    <xdr:to>
      <xdr:col>85</xdr:col>
      <xdr:colOff>177800</xdr:colOff>
      <xdr:row>57</xdr:row>
      <xdr:rowOff>52799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101076</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70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18583</xdr:rowOff>
    </xdr:from>
    <xdr:to>
      <xdr:col>81</xdr:col>
      <xdr:colOff>101600</xdr:colOff>
      <xdr:row>57</xdr:row>
      <xdr:rowOff>120183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9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111310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83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140548</xdr:rowOff>
    </xdr:from>
    <xdr:to>
      <xdr:col>76</xdr:col>
      <xdr:colOff>165100</xdr:colOff>
      <xdr:row>56</xdr:row>
      <xdr:rowOff>70698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87225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4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54701</xdr:rowOff>
    </xdr:from>
    <xdr:to>
      <xdr:col>72</xdr:col>
      <xdr:colOff>38100</xdr:colOff>
      <xdr:row>56</xdr:row>
      <xdr:rowOff>156301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65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43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110868</xdr:rowOff>
    </xdr:from>
    <xdr:to>
      <xdr:col>67</xdr:col>
      <xdr:colOff>101600</xdr:colOff>
      <xdr:row>57</xdr:row>
      <xdr:rowOff>41018</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712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32145</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80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43819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88369"/>
          <a:ext cx="838200" cy="5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163208</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36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86992</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31542"/>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86992</xdr:rowOff>
    </xdr:from>
    <xdr:to>
      <xdr:col>71</xdr:col>
      <xdr:colOff>177800</xdr:colOff>
      <xdr:row>79</xdr:row>
      <xdr:rowOff>98389</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631542"/>
          <a:ext cx="889000" cy="1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94746</xdr:rowOff>
    </xdr:from>
    <xdr:to>
      <xdr:col>72</xdr:col>
      <xdr:colOff>38100</xdr:colOff>
      <xdr:row>79</xdr:row>
      <xdr:rowOff>24896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41423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101505</xdr:rowOff>
    </xdr:from>
    <xdr:to>
      <xdr:col>67</xdr:col>
      <xdr:colOff>101600</xdr:colOff>
      <xdr:row>79</xdr:row>
      <xdr:rowOff>31655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47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48182</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24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164469</xdr:rowOff>
    </xdr:from>
    <xdr:to>
      <xdr:col>85</xdr:col>
      <xdr:colOff>177800</xdr:colOff>
      <xdr:row>79</xdr:row>
      <xdr:rowOff>94619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3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123846</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2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36192</xdr:rowOff>
    </xdr:from>
    <xdr:to>
      <xdr:col>72</xdr:col>
      <xdr:colOff>38100</xdr:colOff>
      <xdr:row>79</xdr:row>
      <xdr:rowOff>137792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8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128919</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14017" y="13673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47589</xdr:rowOff>
    </xdr:from>
    <xdr:to>
      <xdr:col>67</xdr:col>
      <xdr:colOff>101600</xdr:colOff>
      <xdr:row>79</xdr:row>
      <xdr:rowOff>149189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140316</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57333" y="13684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126230</xdr:rowOff>
    </xdr:from>
    <xdr:to>
      <xdr:col>85</xdr:col>
      <xdr:colOff>127000</xdr:colOff>
      <xdr:row>96</xdr:row>
      <xdr:rowOff>126230</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5481300" y="165854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126230</xdr:rowOff>
    </xdr:from>
    <xdr:to>
      <xdr:col>81</xdr:col>
      <xdr:colOff>50800</xdr:colOff>
      <xdr:row>96</xdr:row>
      <xdr:rowOff>148648</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585430"/>
          <a:ext cx="889000" cy="22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148648</xdr:rowOff>
    </xdr:from>
    <xdr:to>
      <xdr:col>76</xdr:col>
      <xdr:colOff>114300</xdr:colOff>
      <xdr:row>96</xdr:row>
      <xdr:rowOff>170397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607848"/>
          <a:ext cx="889000" cy="2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170397</xdr:rowOff>
    </xdr:from>
    <xdr:to>
      <xdr:col>71</xdr:col>
      <xdr:colOff>177800</xdr:colOff>
      <xdr:row>97</xdr:row>
      <xdr:rowOff>2719</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629597"/>
          <a:ext cx="889000" cy="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52651</xdr:rowOff>
    </xdr:from>
    <xdr:to>
      <xdr:col>72</xdr:col>
      <xdr:colOff>38100</xdr:colOff>
      <xdr:row>96</xdr:row>
      <xdr:rowOff>154251</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51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170778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28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162917</xdr:rowOff>
    </xdr:from>
    <xdr:to>
      <xdr:col>67</xdr:col>
      <xdr:colOff>101600</xdr:colOff>
      <xdr:row>96</xdr:row>
      <xdr:rowOff>93067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45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109594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22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75430</xdr:rowOff>
    </xdr:from>
    <xdr:to>
      <xdr:col>85</xdr:col>
      <xdr:colOff>177800</xdr:colOff>
      <xdr:row>97</xdr:row>
      <xdr:rowOff>5580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5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53857</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51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75430</xdr:rowOff>
    </xdr:from>
    <xdr:to>
      <xdr:col>81</xdr:col>
      <xdr:colOff>101600</xdr:colOff>
      <xdr:row>97</xdr:row>
      <xdr:rowOff>5580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53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168157</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62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97848</xdr:rowOff>
    </xdr:from>
    <xdr:to>
      <xdr:col>76</xdr:col>
      <xdr:colOff>165100</xdr:colOff>
      <xdr:row>97</xdr:row>
      <xdr:rowOff>27998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55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19125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6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119597</xdr:rowOff>
    </xdr:from>
    <xdr:to>
      <xdr:col>72</xdr:col>
      <xdr:colOff>38100</xdr:colOff>
      <xdr:row>97</xdr:row>
      <xdr:rowOff>49747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57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40874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67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123369</xdr:rowOff>
    </xdr:from>
    <xdr:to>
      <xdr:col>67</xdr:col>
      <xdr:colOff>101600</xdr:colOff>
      <xdr:row>97</xdr:row>
      <xdr:rowOff>53519</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58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44646</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67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48078</xdr:rowOff>
    </xdr:from>
    <xdr:to>
      <xdr:col>102</xdr:col>
      <xdr:colOff>165100</xdr:colOff>
      <xdr:row>39</xdr:row>
      <xdr:rowOff>149678</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155847</xdr:rowOff>
    </xdr:from>
    <xdr:to>
      <xdr:col>98</xdr:col>
      <xdr:colOff>38100</xdr:colOff>
      <xdr:row>39</xdr:row>
      <xdr:rowOff>85997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6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102524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99333" y="6446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166205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歳出決算額は、住民一人当たり</a:t>
          </a:r>
          <a:r>
            <a:rPr kumimoji="1" lang="en-US" altLang="ja-JP" sz="1200">
              <a:latin typeface="ＭＳ Ｐゴシック" panose="020B0600070205080204" pitchFamily="50" charset="-128"/>
              <a:ea typeface="ＭＳ Ｐゴシック" panose="020B0600070205080204" pitchFamily="50" charset="-128"/>
            </a:rPr>
            <a:t>442,631</a:t>
          </a:r>
          <a:r>
            <a:rPr kumimoji="1" lang="ja-JP" altLang="en-US" sz="1200">
              <a:latin typeface="ＭＳ Ｐゴシック" panose="020B0600070205080204" pitchFamily="50" charset="-128"/>
              <a:ea typeface="ＭＳ Ｐゴシック" panose="020B0600070205080204" pitchFamily="50" charset="-128"/>
            </a:rPr>
            <a:t>円となっている。</a:t>
          </a:r>
        </a:p>
        <a:p>
          <a:r>
            <a:rPr kumimoji="1" lang="ja-JP" altLang="en-US" sz="1200" baseline="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民生費は、前年度から住民一人当たり</a:t>
          </a:r>
          <a:r>
            <a:rPr kumimoji="1" lang="en-US" altLang="ja-JP" sz="1200">
              <a:latin typeface="ＭＳ Ｐゴシック" panose="020B0600070205080204" pitchFamily="50" charset="-128"/>
              <a:ea typeface="ＭＳ Ｐゴシック" panose="020B0600070205080204" pitchFamily="50" charset="-128"/>
            </a:rPr>
            <a:t>11,120</a:t>
          </a:r>
          <a:r>
            <a:rPr kumimoji="1" lang="ja-JP" altLang="en-US" sz="1200">
              <a:latin typeface="ＭＳ Ｐゴシック" panose="020B0600070205080204" pitchFamily="50" charset="-128"/>
              <a:ea typeface="ＭＳ Ｐゴシック" panose="020B0600070205080204" pitchFamily="50" charset="-128"/>
            </a:rPr>
            <a:t>円増加し、</a:t>
          </a:r>
          <a:r>
            <a:rPr kumimoji="1" lang="en-US" altLang="ja-JP" sz="1200">
              <a:latin typeface="ＭＳ Ｐゴシック" panose="020B0600070205080204" pitchFamily="50" charset="-128"/>
              <a:ea typeface="ＭＳ Ｐゴシック" panose="020B0600070205080204" pitchFamily="50" charset="-128"/>
            </a:rPr>
            <a:t>152,244</a:t>
          </a:r>
          <a:r>
            <a:rPr kumimoji="1" lang="ja-JP" altLang="en-US" sz="1200">
              <a:latin typeface="ＭＳ Ｐゴシック" panose="020B0600070205080204" pitchFamily="50" charset="-128"/>
              <a:ea typeface="ＭＳ Ｐゴシック" panose="020B0600070205080204" pitchFamily="50" charset="-128"/>
            </a:rPr>
            <a:t>円となっている。主な増加要因は、物価高騰対策給付金や住民税非課税世帯支援給付金の増によるものである。農林水産業費は、前年度から住民一人当たり</a:t>
          </a:r>
          <a:r>
            <a:rPr kumimoji="1" lang="en-US" altLang="ja-JP" sz="1200">
              <a:latin typeface="ＭＳ Ｐゴシック" panose="020B0600070205080204" pitchFamily="50" charset="-128"/>
              <a:ea typeface="ＭＳ Ｐゴシック" panose="020B0600070205080204" pitchFamily="50" charset="-128"/>
            </a:rPr>
            <a:t>3,890</a:t>
          </a:r>
          <a:r>
            <a:rPr kumimoji="1" lang="ja-JP" altLang="en-US" sz="1200">
              <a:latin typeface="ＭＳ Ｐゴシック" panose="020B0600070205080204" pitchFamily="50" charset="-128"/>
              <a:ea typeface="ＭＳ Ｐゴシック" panose="020B0600070205080204" pitchFamily="50" charset="-128"/>
            </a:rPr>
            <a:t>円減少し、</a:t>
          </a:r>
          <a:r>
            <a:rPr kumimoji="1" lang="en-US" altLang="ja-JP" sz="1200">
              <a:latin typeface="ＭＳ Ｐゴシック" panose="020B0600070205080204" pitchFamily="50" charset="-128"/>
              <a:ea typeface="ＭＳ Ｐゴシック" panose="020B0600070205080204" pitchFamily="50" charset="-128"/>
            </a:rPr>
            <a:t>20,183</a:t>
          </a:r>
          <a:r>
            <a:rPr kumimoji="1" lang="ja-JP" altLang="en-US" sz="1200">
              <a:latin typeface="ＭＳ Ｐゴシック" panose="020B0600070205080204" pitchFamily="50" charset="-128"/>
              <a:ea typeface="ＭＳ Ｐゴシック" panose="020B0600070205080204" pitchFamily="50" charset="-128"/>
            </a:rPr>
            <a:t>円となっている。主な減少要因は、物価高騰対策としての農林水産業者等に対する支援金の減によるものである。土木費は、前年度から住民一人当たり</a:t>
          </a:r>
          <a:r>
            <a:rPr kumimoji="1" lang="en-US" altLang="ja-JP" sz="1200">
              <a:latin typeface="ＭＳ Ｐゴシック" panose="020B0600070205080204" pitchFamily="50" charset="-128"/>
              <a:ea typeface="ＭＳ Ｐゴシック" panose="020B0600070205080204" pitchFamily="50" charset="-128"/>
            </a:rPr>
            <a:t>13,234</a:t>
          </a:r>
          <a:r>
            <a:rPr kumimoji="1" lang="ja-JP" altLang="en-US" sz="1200">
              <a:latin typeface="ＭＳ Ｐゴシック" panose="020B0600070205080204" pitchFamily="50" charset="-128"/>
              <a:ea typeface="ＭＳ Ｐゴシック" panose="020B0600070205080204" pitchFamily="50" charset="-128"/>
            </a:rPr>
            <a:t>円増加し、</a:t>
          </a:r>
          <a:r>
            <a:rPr kumimoji="1" lang="en-US" altLang="ja-JP" sz="1200">
              <a:latin typeface="ＭＳ Ｐゴシック" panose="020B0600070205080204" pitchFamily="50" charset="-128"/>
              <a:ea typeface="ＭＳ Ｐゴシック" panose="020B0600070205080204" pitchFamily="50" charset="-128"/>
            </a:rPr>
            <a:t>60,946</a:t>
          </a:r>
          <a:r>
            <a:rPr kumimoji="1" lang="ja-JP" altLang="en-US" sz="1200">
              <a:latin typeface="ＭＳ Ｐゴシック" panose="020B0600070205080204" pitchFamily="50" charset="-128"/>
              <a:ea typeface="ＭＳ Ｐゴシック" panose="020B0600070205080204" pitchFamily="50" charset="-128"/>
            </a:rPr>
            <a:t>円となっている。主な増加要因は、道路新設改良や維持補修、公共下水道事業会計への補助金・出資金の増によるものである。消防費は、前年度から住民一人当たり</a:t>
          </a:r>
          <a:r>
            <a:rPr kumimoji="1" lang="en-US" altLang="ja-JP" sz="1200">
              <a:latin typeface="ＭＳ Ｐゴシック" panose="020B0600070205080204" pitchFamily="50" charset="-128"/>
              <a:ea typeface="ＭＳ Ｐゴシック" panose="020B0600070205080204" pitchFamily="50" charset="-128"/>
            </a:rPr>
            <a:t>2,931</a:t>
          </a:r>
          <a:r>
            <a:rPr kumimoji="1" lang="ja-JP" altLang="en-US" sz="1200">
              <a:latin typeface="ＭＳ Ｐゴシック" panose="020B0600070205080204" pitchFamily="50" charset="-128"/>
              <a:ea typeface="ＭＳ Ｐゴシック" panose="020B0600070205080204" pitchFamily="50" charset="-128"/>
            </a:rPr>
            <a:t>円減少し、</a:t>
          </a:r>
          <a:r>
            <a:rPr kumimoji="1" lang="en-US" altLang="ja-JP" sz="1200">
              <a:latin typeface="ＭＳ Ｐゴシック" panose="020B0600070205080204" pitchFamily="50" charset="-128"/>
              <a:ea typeface="ＭＳ Ｐゴシック" panose="020B0600070205080204" pitchFamily="50" charset="-128"/>
            </a:rPr>
            <a:t>17,364</a:t>
          </a:r>
          <a:r>
            <a:rPr kumimoji="1" lang="ja-JP" altLang="en-US" sz="1200">
              <a:latin typeface="ＭＳ Ｐゴシック" panose="020B0600070205080204" pitchFamily="50" charset="-128"/>
              <a:ea typeface="ＭＳ Ｐゴシック" panose="020B0600070205080204" pitchFamily="50" charset="-128"/>
            </a:rPr>
            <a:t>円となっている。主な減少要因は、防災行政無線整備工事の完了に伴う減によるものである。教育費は、前年度から住民一人当たり</a:t>
          </a:r>
          <a:r>
            <a:rPr kumimoji="1" lang="en-US" altLang="ja-JP" sz="1200">
              <a:latin typeface="ＭＳ Ｐゴシック" panose="020B0600070205080204" pitchFamily="50" charset="-128"/>
              <a:ea typeface="ＭＳ Ｐゴシック" panose="020B0600070205080204" pitchFamily="50" charset="-128"/>
            </a:rPr>
            <a:t>8,843</a:t>
          </a:r>
          <a:r>
            <a:rPr kumimoji="1" lang="ja-JP" altLang="en-US" sz="1200">
              <a:latin typeface="ＭＳ Ｐゴシック" panose="020B0600070205080204" pitchFamily="50" charset="-128"/>
              <a:ea typeface="ＭＳ Ｐゴシック" panose="020B0600070205080204" pitchFamily="50" charset="-128"/>
            </a:rPr>
            <a:t>円増加し、</a:t>
          </a:r>
          <a:r>
            <a:rPr kumimoji="1" lang="en-US" altLang="ja-JP" sz="1200">
              <a:latin typeface="ＭＳ Ｐゴシック" panose="020B0600070205080204" pitchFamily="50" charset="-128"/>
              <a:ea typeface="ＭＳ Ｐゴシック" panose="020B0600070205080204" pitchFamily="50" charset="-128"/>
            </a:rPr>
            <a:t>50,571</a:t>
          </a:r>
          <a:r>
            <a:rPr kumimoji="1" lang="ja-JP" altLang="en-US" sz="1200">
              <a:latin typeface="ＭＳ Ｐゴシック" panose="020B0600070205080204" pitchFamily="50" charset="-128"/>
              <a:ea typeface="ＭＳ Ｐゴシック" panose="020B0600070205080204" pitchFamily="50" charset="-128"/>
            </a:rPr>
            <a:t>円となっている。主な増加要因は、青葉中屋内運動場大規模改造工事や長岡幼稚園園舎改修工事によるものである。</a:t>
          </a:r>
        </a:p>
        <a:p>
          <a:r>
            <a:rPr kumimoji="1" lang="ja-JP" altLang="en-US" sz="1200">
              <a:latin typeface="ＭＳ Ｐゴシック" panose="020B0600070205080204" pitchFamily="50" charset="-128"/>
              <a:ea typeface="ＭＳ Ｐゴシック" panose="020B0600070205080204" pitchFamily="50" charset="-128"/>
            </a:rPr>
            <a:t>　今後も新たな文化的施設建設や広域し尿処理施設の更新などにより歳出の増加が見込まれるが、その他の経費において事務事業の見直しなど歳出の合理化を推進し、財政健全化に努める。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は、令和５年度に取崩しが発生したことを受け、歳計剰余金処分積立を行い、残高は令和４年度末と同水準となった。一方で、地方消費税交付金や固定資産税の算定額増加に伴い標準財政規模が増となったことから、前年度から</a:t>
          </a:r>
          <a:r>
            <a:rPr kumimoji="1" lang="en-US" altLang="ja-JP" sz="1200">
              <a:latin typeface="ＭＳ ゴシック" pitchFamily="49" charset="-128"/>
              <a:ea typeface="ＭＳ ゴシック" pitchFamily="49" charset="-128"/>
            </a:rPr>
            <a:t>0.23</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21.18</a:t>
          </a:r>
          <a:r>
            <a:rPr kumimoji="1" lang="ja-JP" altLang="en-US" sz="1200">
              <a:latin typeface="ＭＳ ゴシック" pitchFamily="49" charset="-128"/>
              <a:ea typeface="ＭＳ ゴシック" pitchFamily="49" charset="-128"/>
            </a:rPr>
            <a:t>％となった。</a:t>
          </a:r>
        </a:p>
        <a:p>
          <a:r>
            <a:rPr kumimoji="1" lang="ja-JP" altLang="en-US" sz="1200">
              <a:latin typeface="ＭＳ ゴシック" pitchFamily="49" charset="-128"/>
              <a:ea typeface="ＭＳ ゴシック" pitchFamily="49" charset="-128"/>
            </a:rPr>
            <a:t>　実質収支額については、歳入歳出ともに増となっているが、道路改良・維持補修等の増による普通建設費の増や、民間保育所運営経費等の扶助費の増による歳出の増が歳入の増を上回ったため、前年度から</a:t>
          </a:r>
          <a:r>
            <a:rPr kumimoji="1" lang="en-US" altLang="ja-JP" sz="1200">
              <a:latin typeface="ＭＳ ゴシック" pitchFamily="49" charset="-128"/>
              <a:ea typeface="ＭＳ ゴシック" pitchFamily="49" charset="-128"/>
            </a:rPr>
            <a:t>1.64</a:t>
          </a:r>
          <a:r>
            <a:rPr kumimoji="1" lang="ja-JP" altLang="en-US" sz="1200">
              <a:latin typeface="ＭＳ ゴシック" pitchFamily="49" charset="-128"/>
              <a:ea typeface="ＭＳ ゴシック" pitchFamily="49" charset="-128"/>
            </a:rPr>
            <a:t>ポイント減の</a:t>
          </a:r>
          <a:r>
            <a:rPr kumimoji="1" lang="en-US" altLang="ja-JP" sz="1200">
              <a:latin typeface="ＭＳ ゴシック" pitchFamily="49" charset="-128"/>
              <a:ea typeface="ＭＳ ゴシック" pitchFamily="49" charset="-128"/>
            </a:rPr>
            <a:t>6.14</a:t>
          </a:r>
          <a:r>
            <a:rPr kumimoji="1" lang="ja-JP" altLang="en-US" sz="1200">
              <a:latin typeface="ＭＳ ゴシック" pitchFamily="49" charset="-128"/>
              <a:ea typeface="ＭＳ ゴシック" pitchFamily="49" charset="-128"/>
            </a:rPr>
            <a:t>％となった。今後も税収等の歳入確保に努め、財政健全化に努める。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茨城県茨城町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令和５年度も前年度に引き続き全会計において黒字となっており、財政の健全化を維持しているものと思われる。</a:t>
          </a:r>
        </a:p>
        <a:p>
          <a:r>
            <a:rPr kumimoji="1" lang="ja-JP" altLang="en-US" sz="1400">
              <a:latin typeface="ＭＳ ゴシック" pitchFamily="49" charset="-128"/>
              <a:ea typeface="ＭＳ ゴシック" pitchFamily="49" charset="-128"/>
            </a:rPr>
            <a:t>　今後も各会計間の収支バランスに配慮し、一般会計については、税収等の確保、人件費の適正化及び物価高騰等に対応した歳出の合理化に努め、各特別会計等については、独立採算制を基本として、国民健康保険税、介護保険料及び公共下水道使用料等の見直しを含めた経営改善に努める。水道事業会計においては、標準財政規模比が増大傾向にあるため、引き続き安定した経営が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14272899</v>
      </c>
      <c r="BO4" s="358"/>
      <c r="BP4" s="358"/>
      <c r="BQ4" s="358"/>
      <c r="BR4" s="358"/>
      <c r="BS4" s="358"/>
      <c r="BT4" s="358"/>
      <c r="BU4" s="359"/>
      <c r="BV4" s="357">
        <v>13596902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6.1</v>
      </c>
      <c r="CU4" s="364"/>
      <c r="CV4" s="364"/>
      <c r="CW4" s="364"/>
      <c r="CX4" s="364"/>
      <c r="CY4" s="364"/>
      <c r="CZ4" s="364"/>
      <c r="DA4" s="365"/>
      <c r="DB4" s="363">
        <v>7.8</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13625967</v>
      </c>
      <c r="BO5" s="395"/>
      <c r="BP5" s="395"/>
      <c r="BQ5" s="395"/>
      <c r="BR5" s="395"/>
      <c r="BS5" s="395"/>
      <c r="BT5" s="395"/>
      <c r="BU5" s="396"/>
      <c r="BV5" s="394">
        <v>12806167</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87.6</v>
      </c>
      <c r="CU5" s="392"/>
      <c r="CV5" s="392"/>
      <c r="CW5" s="392"/>
      <c r="CX5" s="392"/>
      <c r="CY5" s="392"/>
      <c r="CZ5" s="392"/>
      <c r="DA5" s="393"/>
      <c r="DB5" s="391">
        <v>84.8</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646932</v>
      </c>
      <c r="BO6" s="395"/>
      <c r="BP6" s="395"/>
      <c r="BQ6" s="395"/>
      <c r="BR6" s="395"/>
      <c r="BS6" s="395"/>
      <c r="BT6" s="395"/>
      <c r="BU6" s="396"/>
      <c r="BV6" s="394">
        <v>790735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88.3</v>
      </c>
      <c r="CU6" s="432"/>
      <c r="CV6" s="432"/>
      <c r="CW6" s="432"/>
      <c r="CX6" s="432"/>
      <c r="CY6" s="432"/>
      <c r="CZ6" s="432"/>
      <c r="DA6" s="433"/>
      <c r="DB6" s="431">
        <v>86.3</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147933</v>
      </c>
      <c r="BO7" s="395"/>
      <c r="BP7" s="395"/>
      <c r="BQ7" s="395"/>
      <c r="BR7" s="395"/>
      <c r="BS7" s="395"/>
      <c r="BT7" s="395"/>
      <c r="BU7" s="396"/>
      <c r="BV7" s="394">
        <v>165179</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8124759</v>
      </c>
      <c r="CU7" s="395"/>
      <c r="CV7" s="395"/>
      <c r="CW7" s="395"/>
      <c r="CX7" s="395"/>
      <c r="CY7" s="395"/>
      <c r="CZ7" s="395"/>
      <c r="DA7" s="396"/>
      <c r="DB7" s="394">
        <v>8040658</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498999</v>
      </c>
      <c r="BO8" s="395"/>
      <c r="BP8" s="395"/>
      <c r="BQ8" s="395"/>
      <c r="BR8" s="395"/>
      <c r="BS8" s="395"/>
      <c r="BT8" s="395"/>
      <c r="BU8" s="396"/>
      <c r="BV8" s="394">
        <v>625556</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0.57999999999999996</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75"/>
      <c r="B9" s="388" t="s">
        <v>107</v>
      </c>
      <c r="C9" s="389"/>
      <c r="D9" s="389"/>
      <c r="E9" s="389"/>
      <c r="F9" s="389"/>
      <c r="G9" s="389"/>
      <c r="H9" s="389"/>
      <c r="I9" s="389"/>
      <c r="J9" s="389"/>
      <c r="K9" s="437"/>
      <c r="L9" s="438" t="s">
        <v>108</v>
      </c>
      <c r="M9" s="439"/>
      <c r="N9" s="439"/>
      <c r="O9" s="439"/>
      <c r="P9" s="439"/>
      <c r="Q9" s="440"/>
      <c r="R9" s="441">
        <v>31401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-126557</v>
      </c>
      <c r="BO9" s="395"/>
      <c r="BP9" s="395"/>
      <c r="BQ9" s="395"/>
      <c r="BR9" s="395"/>
      <c r="BS9" s="395"/>
      <c r="BT9" s="395"/>
      <c r="BU9" s="396"/>
      <c r="BV9" s="394">
        <v>-58304</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10</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32921</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18</v>
      </c>
      <c r="BO10" s="395"/>
      <c r="BP10" s="395"/>
      <c r="BQ10" s="395"/>
      <c r="BR10" s="395"/>
      <c r="BS10" s="395"/>
      <c r="BT10" s="395"/>
      <c r="BU10" s="396"/>
      <c r="BV10" s="394">
        <v>16</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30784</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170568</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30005</v>
      </c>
      <c r="S13" s="479"/>
      <c r="T13" s="479"/>
      <c r="U13" s="479"/>
      <c r="V13" s="480"/>
      <c r="W13" s="410" t="s">
        <v>131</v>
      </c>
      <c r="X13" s="411"/>
      <c r="Y13" s="411"/>
      <c r="Z13" s="411"/>
      <c r="AA13" s="411"/>
      <c r="AB13" s="401"/>
      <c r="AC13" s="445">
        <v>2372</v>
      </c>
      <c r="AD13" s="446"/>
      <c r="AE13" s="446"/>
      <c r="AF13" s="446"/>
      <c r="AG13" s="488"/>
      <c r="AH13" s="445">
        <v>2498</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-297107</v>
      </c>
      <c r="BO13" s="395"/>
      <c r="BP13" s="395"/>
      <c r="BQ13" s="395"/>
      <c r="BR13" s="395"/>
      <c r="BS13" s="395"/>
      <c r="BT13" s="395"/>
      <c r="BU13" s="396"/>
      <c r="BV13" s="394">
        <v>-58288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5.8</v>
      </c>
      <c r="CU13" s="392"/>
      <c r="CV13" s="392"/>
      <c r="CW13" s="392"/>
      <c r="CX13" s="392"/>
      <c r="CY13" s="392"/>
      <c r="CZ13" s="392"/>
      <c r="DA13" s="393"/>
      <c r="DB13" s="391">
        <v>5.9</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31098</v>
      </c>
      <c r="S14" s="479"/>
      <c r="T14" s="479"/>
      <c r="U14" s="479"/>
      <c r="V14" s="480"/>
      <c r="W14" s="384"/>
      <c r="X14" s="385"/>
      <c r="Y14" s="385"/>
      <c r="Z14" s="385"/>
      <c r="AA14" s="385"/>
      <c r="AB14" s="374"/>
      <c r="AC14" s="481">
        <v>15</v>
      </c>
      <c r="AD14" s="482"/>
      <c r="AE14" s="482"/>
      <c r="AF14" s="482"/>
      <c r="AG14" s="483"/>
      <c r="AH14" s="481">
        <v>15.3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6.3</v>
      </c>
      <c r="CU14" s="493"/>
      <c r="CV14" s="493"/>
      <c r="CW14" s="493"/>
      <c r="CX14" s="493"/>
      <c r="CY14" s="493"/>
      <c r="CZ14" s="493"/>
      <c r="DA14" s="494"/>
      <c r="DB14" s="492">
        <v>8.1</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30391</v>
      </c>
      <c r="S15" s="479"/>
      <c r="T15" s="479"/>
      <c r="U15" s="479"/>
      <c r="V15" s="480"/>
      <c r="W15" s="410" t="s">
        <v>137</v>
      </c>
      <c r="X15" s="411"/>
      <c r="Y15" s="411"/>
      <c r="Z15" s="411"/>
      <c r="AA15" s="411"/>
      <c r="AB15" s="401"/>
      <c r="AC15" s="445">
        <v>3659</v>
      </c>
      <c r="AD15" s="446"/>
      <c r="AE15" s="446"/>
      <c r="AF15" s="446"/>
      <c r="AG15" s="488"/>
      <c r="AH15" s="445">
        <v>3918</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4164627</v>
      </c>
      <c r="BO15" s="358"/>
      <c r="BP15" s="358"/>
      <c r="BQ15" s="358"/>
      <c r="BR15" s="358"/>
      <c r="BS15" s="358"/>
      <c r="BT15" s="358"/>
      <c r="BU15" s="359"/>
      <c r="BV15" s="357">
        <v>4059405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23.1</v>
      </c>
      <c r="AD16" s="482"/>
      <c r="AE16" s="482"/>
      <c r="AF16" s="482"/>
      <c r="AG16" s="483"/>
      <c r="AH16" s="481">
        <v>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7031939</v>
      </c>
      <c r="BO16" s="395"/>
      <c r="BP16" s="395"/>
      <c r="BQ16" s="395"/>
      <c r="BR16" s="395"/>
      <c r="BS16" s="395"/>
      <c r="BT16" s="395"/>
      <c r="BU16" s="396"/>
      <c r="BV16" s="394">
        <v>6847537</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9776</v>
      </c>
      <c r="AD17" s="446"/>
      <c r="AE17" s="446"/>
      <c r="AF17" s="446"/>
      <c r="AG17" s="488"/>
      <c r="AH17" s="445">
        <v>9880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5238278</v>
      </c>
      <c r="BO17" s="395"/>
      <c r="BP17" s="395"/>
      <c r="BQ17" s="395"/>
      <c r="BR17" s="395"/>
      <c r="BS17" s="395"/>
      <c r="BT17" s="395"/>
      <c r="BU17" s="396"/>
      <c r="BV17" s="394">
        <v>5111093</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121.58</v>
      </c>
      <c r="M18" s="518"/>
      <c r="N18" s="518"/>
      <c r="O18" s="518"/>
      <c r="P18" s="518"/>
      <c r="Q18" s="518"/>
      <c r="R18" s="519"/>
      <c r="S18" s="519"/>
      <c r="T18" s="519"/>
      <c r="U18" s="519"/>
      <c r="V18" s="520"/>
      <c r="W18" s="412"/>
      <c r="X18" s="413"/>
      <c r="Y18" s="413"/>
      <c r="Z18" s="413"/>
      <c r="AA18" s="413"/>
      <c r="AB18" s="404"/>
      <c r="AC18" s="521">
        <v>61.8</v>
      </c>
      <c r="AD18" s="522"/>
      <c r="AE18" s="522"/>
      <c r="AF18" s="522"/>
      <c r="AG18" s="523"/>
      <c r="AH18" s="521">
        <v>60.6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7095755</v>
      </c>
      <c r="BO18" s="395"/>
      <c r="BP18" s="395"/>
      <c r="BQ18" s="395"/>
      <c r="BR18" s="395"/>
      <c r="BS18" s="395"/>
      <c r="BT18" s="395"/>
      <c r="BU18" s="396"/>
      <c r="BV18" s="394">
        <v>6812509</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258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9523239</v>
      </c>
      <c r="BO19" s="395"/>
      <c r="BP19" s="395"/>
      <c r="BQ19" s="395"/>
      <c r="BR19" s="395"/>
      <c r="BS19" s="395"/>
      <c r="BT19" s="395"/>
      <c r="BU19" s="396"/>
      <c r="BV19" s="394">
        <v>9216466</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11758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9998826</v>
      </c>
      <c r="BO22" s="358"/>
      <c r="BP22" s="358"/>
      <c r="BQ22" s="358"/>
      <c r="BR22" s="358"/>
      <c r="BS22" s="358"/>
      <c r="BT22" s="358"/>
      <c r="BU22" s="359"/>
      <c r="BV22" s="357">
        <v>10010489</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9412910</v>
      </c>
      <c r="BO23" s="395"/>
      <c r="BP23" s="395"/>
      <c r="BQ23" s="395"/>
      <c r="BR23" s="395"/>
      <c r="BS23" s="395"/>
      <c r="BT23" s="395"/>
      <c r="BU23" s="396"/>
      <c r="BV23" s="394">
        <v>9380839</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8680</v>
      </c>
      <c r="R24" s="446"/>
      <c r="S24" s="446"/>
      <c r="T24" s="446"/>
      <c r="U24" s="446"/>
      <c r="V24" s="488"/>
      <c r="W24" s="540"/>
      <c r="X24" s="541"/>
      <c r="Y24" s="542"/>
      <c r="Z24" s="444" t="s">
        <v>162</v>
      </c>
      <c r="AA24" s="424"/>
      <c r="AB24" s="424"/>
      <c r="AC24" s="424"/>
      <c r="AD24" s="424"/>
      <c r="AE24" s="424"/>
      <c r="AF24" s="424"/>
      <c r="AG24" s="425"/>
      <c r="AH24" s="445">
        <v>256</v>
      </c>
      <c r="AI24" s="446"/>
      <c r="AJ24" s="446"/>
      <c r="AK24" s="446"/>
      <c r="AL24" s="488"/>
      <c r="AM24" s="445">
        <v>776192</v>
      </c>
      <c r="AN24" s="446"/>
      <c r="AO24" s="446"/>
      <c r="AP24" s="446"/>
      <c r="AQ24" s="446"/>
      <c r="AR24" s="488"/>
      <c r="AS24" s="445">
        <v>3032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4970746</v>
      </c>
      <c r="BO24" s="395"/>
      <c r="BP24" s="395"/>
      <c r="BQ24" s="395"/>
      <c r="BR24" s="395"/>
      <c r="BS24" s="395"/>
      <c r="BT24" s="395"/>
      <c r="BU24" s="396"/>
      <c r="BV24" s="394">
        <v>4562981</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6680</v>
      </c>
      <c r="R25" s="446"/>
      <c r="S25" s="446"/>
      <c r="T25" s="446"/>
      <c r="U25" s="446"/>
      <c r="V25" s="488"/>
      <c r="W25" s="540"/>
      <c r="X25" s="541"/>
      <c r="Y25" s="542"/>
      <c r="Z25" s="444" t="s">
        <v>165</v>
      </c>
      <c r="AA25" s="424"/>
      <c r="AB25" s="424"/>
      <c r="AC25" s="424"/>
      <c r="AD25" s="424"/>
      <c r="AE25" s="424"/>
      <c r="AF25" s="424"/>
      <c r="AG25" s="425"/>
      <c r="AH25" s="445">
        <v>53</v>
      </c>
      <c r="AI25" s="446"/>
      <c r="AJ25" s="446"/>
      <c r="AK25" s="446"/>
      <c r="AL25" s="488"/>
      <c r="AM25" s="445">
        <v>156032</v>
      </c>
      <c r="AN25" s="446"/>
      <c r="AO25" s="446"/>
      <c r="AP25" s="446"/>
      <c r="AQ25" s="446"/>
      <c r="AR25" s="488"/>
      <c r="AS25" s="445">
        <v>2944</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2982977</v>
      </c>
      <c r="BO25" s="358"/>
      <c r="BP25" s="358"/>
      <c r="BQ25" s="358"/>
      <c r="BR25" s="358"/>
      <c r="BS25" s="358"/>
      <c r="BT25" s="358"/>
      <c r="BU25" s="359"/>
      <c r="BV25" s="357">
        <v>3152372</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5900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3540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39806</v>
      </c>
      <c r="AN27" s="446"/>
      <c r="AO27" s="446"/>
      <c r="AP27" s="446"/>
      <c r="AQ27" s="446"/>
      <c r="AR27" s="488"/>
      <c r="AS27" s="445">
        <v>3062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3180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1720921</v>
      </c>
      <c r="BO28" s="358"/>
      <c r="BP28" s="358"/>
      <c r="BQ28" s="358"/>
      <c r="BR28" s="358"/>
      <c r="BS28" s="358"/>
      <c r="BT28" s="358"/>
      <c r="BU28" s="359"/>
      <c r="BV28" s="357">
        <v>1721471</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14</v>
      </c>
      <c r="M29" s="446"/>
      <c r="N29" s="446"/>
      <c r="O29" s="446"/>
      <c r="P29" s="488"/>
      <c r="Q29" s="445">
        <v>3100</v>
      </c>
      <c r="R29" s="446"/>
      <c r="S29" s="446"/>
      <c r="T29" s="446"/>
      <c r="U29" s="446"/>
      <c r="V29" s="488"/>
      <c r="W29" s="543"/>
      <c r="X29" s="544"/>
      <c r="Y29" s="545"/>
      <c r="Z29" s="444" t="s">
        <v>177</v>
      </c>
      <c r="AA29" s="424"/>
      <c r="AB29" s="424"/>
      <c r="AC29" s="424"/>
      <c r="AD29" s="424"/>
      <c r="AE29" s="424"/>
      <c r="AF29" s="424"/>
      <c r="AG29" s="425"/>
      <c r="AH29" s="445">
        <v>269</v>
      </c>
      <c r="AI29" s="446"/>
      <c r="AJ29" s="446"/>
      <c r="AK29" s="446"/>
      <c r="AL29" s="488"/>
      <c r="AM29" s="445">
        <v>815998</v>
      </c>
      <c r="AN29" s="446"/>
      <c r="AO29" s="446"/>
      <c r="AP29" s="446"/>
      <c r="AQ29" s="446"/>
      <c r="AR29" s="488"/>
      <c r="AS29" s="445">
        <v>3033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727374</v>
      </c>
      <c r="BO29" s="395"/>
      <c r="BP29" s="395"/>
      <c r="BQ29" s="395"/>
      <c r="BR29" s="395"/>
      <c r="BS29" s="395"/>
      <c r="BT29" s="395"/>
      <c r="BU29" s="396"/>
      <c r="BV29" s="394">
        <v>670365</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97.1</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3196189</v>
      </c>
      <c r="BO30" s="514"/>
      <c r="BP30" s="514"/>
      <c r="BQ30" s="514"/>
      <c r="BR30" s="514"/>
      <c r="BS30" s="514"/>
      <c r="BT30" s="514"/>
      <c r="BU30" s="515"/>
      <c r="BV30" s="513">
        <v>3050748</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茨城県市町村総合事務組合（一般会計）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16</v>
      </c>
      <c r="CP34" s="584"/>
      <c r="CQ34" s="585" t="str">
        <f>IF('各会計、関係団体の財政状況及び健全化判断比率'!BS7="","",'各会計、関係団体の財政状況及び健全化判断比率'!BS7)</f>
        <v>茨城町農業公社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工業用水道事業会計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茨城県市町村総合事務組合（県民交通災害共済事業特別会計）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後期高齢者医療保険特別会計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公共下水道事業会計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茨城租税債権管理機構</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f t="shared" si="0"/>
        <v>8</v>
      </c>
      <c r="AN37" s="584"/>
      <c r="AO37" s="585" t="str">
        <f>IF('各会計、関係団体の財政状況及び健全化判断比率'!B34="","",'各会計、関係団体の財政状況及び健全化判断比率'!B34)</f>
        <v>農業集落排水事業会計</v>
      </c>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茨城県後期高齢者医療広域連合（一般会計）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茨城県後期高齢者医療広域連合（後期高齢医療特別会計）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茨城地方広域環境事務組合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霞台厚生施設組合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CIaqEIdPzEOw0uGun9/pL4/S+zyUn6WXpJN7QrdzXJ3A6YBV8Tjompnfr8PF3grll88+1r+r+j3KGpiH3PHdOQ==" saltValue="+d4QgRn/eXdVLT/dy/yE+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535</v>
      </c>
      <c r="D34" s="1136"/>
      <c r="E34" s="1137"/>
      <c r="F34" s="32">
        <v>13.52</v>
      </c>
      <c r="G34" s="33">
        <v>14.3</v>
      </c>
      <c r="H34" s="33">
        <v>14.52</v>
      </c>
      <c r="I34" s="33">
        <v>15</v>
      </c>
      <c r="J34" s="34">
        <v>16.489999999999998</v>
      </c>
      <c r="K34" s="22"/>
      <c r="L34" s="22"/>
      <c r="M34" s="22"/>
      <c r="N34" s="22"/>
      <c r="O34" s="22"/>
      <c r="P34" s="22"/>
    </row>
    <row r="35" spans="1:16" ht="39" customHeight="1" x14ac:dyDescent="0.15">
      <c r="A35" s="22"/>
      <c r="B35" s="35"/>
      <c r="C35" s="1132" t="s">
        <v>536</v>
      </c>
      <c r="D35" s="1132"/>
      <c r="E35" s="1133"/>
      <c r="F35" s="36">
        <v>5.55</v>
      </c>
      <c r="G35" s="37">
        <v>5</v>
      </c>
      <c r="H35" s="37">
        <v>8.26</v>
      </c>
      <c r="I35" s="37">
        <v>7.77</v>
      </c>
      <c r="J35" s="38">
        <v>6.14</v>
      </c>
      <c r="K35" s="22"/>
      <c r="L35" s="22"/>
      <c r="M35" s="22"/>
      <c r="N35" s="22"/>
      <c r="O35" s="22"/>
      <c r="P35" s="22"/>
    </row>
    <row r="36" spans="1:16" ht="39" customHeight="1" x14ac:dyDescent="0.15">
      <c r="A36" s="22"/>
      <c r="B36" s="35"/>
      <c r="C36" s="1132" t="s">
        <v>537</v>
      </c>
      <c r="D36" s="1132"/>
      <c r="E36" s="1133"/>
      <c r="F36" s="36" t="s">
        <v>488</v>
      </c>
      <c r="G36" s="37">
        <v>0.69</v>
      </c>
      <c r="H36" s="37">
        <v>1</v>
      </c>
      <c r="I36" s="37">
        <v>1.1399999999999999</v>
      </c>
      <c r="J36" s="38">
        <v>1.99</v>
      </c>
      <c r="K36" s="22"/>
      <c r="L36" s="22"/>
      <c r="M36" s="22"/>
      <c r="N36" s="22"/>
      <c r="O36" s="22"/>
      <c r="P36" s="22"/>
    </row>
    <row r="37" spans="1:16" ht="39" customHeight="1" x14ac:dyDescent="0.15">
      <c r="A37" s="22"/>
      <c r="B37" s="35"/>
      <c r="C37" s="1132" t="s">
        <v>538</v>
      </c>
      <c r="D37" s="1132"/>
      <c r="E37" s="1133"/>
      <c r="F37" s="36">
        <v>1.4</v>
      </c>
      <c r="G37" s="37">
        <v>1.39</v>
      </c>
      <c r="H37" s="37">
        <v>1.36</v>
      </c>
      <c r="I37" s="37">
        <v>1.43</v>
      </c>
      <c r="J37" s="38">
        <v>1.44</v>
      </c>
      <c r="K37" s="22"/>
      <c r="L37" s="22"/>
      <c r="M37" s="22"/>
      <c r="N37" s="22"/>
      <c r="O37" s="22"/>
      <c r="P37" s="22"/>
    </row>
    <row r="38" spans="1:16" ht="39" customHeight="1" x14ac:dyDescent="0.15">
      <c r="A38" s="22"/>
      <c r="B38" s="35"/>
      <c r="C38" s="1132" t="s">
        <v>539</v>
      </c>
      <c r="D38" s="1132"/>
      <c r="E38" s="1133"/>
      <c r="F38" s="36">
        <v>1.1000000000000001</v>
      </c>
      <c r="G38" s="37">
        <v>1.1100000000000001</v>
      </c>
      <c r="H38" s="37">
        <v>2.73</v>
      </c>
      <c r="I38" s="37">
        <v>2.88</v>
      </c>
      <c r="J38" s="38">
        <v>1.44</v>
      </c>
      <c r="K38" s="22"/>
      <c r="L38" s="22"/>
      <c r="M38" s="22"/>
      <c r="N38" s="22"/>
      <c r="O38" s="22"/>
      <c r="P38" s="22"/>
    </row>
    <row r="39" spans="1:16" ht="39" customHeight="1" x14ac:dyDescent="0.15">
      <c r="A39" s="22"/>
      <c r="B39" s="35"/>
      <c r="C39" s="1132" t="s">
        <v>540</v>
      </c>
      <c r="D39" s="1132"/>
      <c r="E39" s="1133"/>
      <c r="F39" s="36" t="s">
        <v>488</v>
      </c>
      <c r="G39" s="37">
        <v>0.28999999999999998</v>
      </c>
      <c r="H39" s="37">
        <v>0.46</v>
      </c>
      <c r="I39" s="37">
        <v>0.66</v>
      </c>
      <c r="J39" s="38">
        <v>0.77</v>
      </c>
      <c r="K39" s="22"/>
      <c r="L39" s="22"/>
      <c r="M39" s="22"/>
      <c r="N39" s="22"/>
      <c r="O39" s="22"/>
      <c r="P39" s="22"/>
    </row>
    <row r="40" spans="1:16" ht="39" customHeight="1" x14ac:dyDescent="0.15">
      <c r="A40" s="22"/>
      <c r="B40" s="35"/>
      <c r="C40" s="1132" t="s">
        <v>541</v>
      </c>
      <c r="D40" s="1132"/>
      <c r="E40" s="1133"/>
      <c r="F40" s="36">
        <v>0.7</v>
      </c>
      <c r="G40" s="37">
        <v>0.63</v>
      </c>
      <c r="H40" s="37">
        <v>0.55000000000000004</v>
      </c>
      <c r="I40" s="37">
        <v>0.32</v>
      </c>
      <c r="J40" s="38">
        <v>0.04</v>
      </c>
      <c r="K40" s="22"/>
      <c r="L40" s="22"/>
      <c r="M40" s="22"/>
      <c r="N40" s="22"/>
      <c r="O40" s="22"/>
      <c r="P40" s="22"/>
    </row>
    <row r="41" spans="1:16" ht="39" customHeight="1" x14ac:dyDescent="0.15">
      <c r="A41" s="22"/>
      <c r="B41" s="35"/>
      <c r="C41" s="1132" t="s">
        <v>542</v>
      </c>
      <c r="D41" s="1132"/>
      <c r="E41" s="1133"/>
      <c r="F41" s="36">
        <v>0.01</v>
      </c>
      <c r="G41" s="37">
        <v>0.01</v>
      </c>
      <c r="H41" s="37">
        <v>0.06</v>
      </c>
      <c r="I41" s="37">
        <v>0.01</v>
      </c>
      <c r="J41" s="38">
        <v>0.01</v>
      </c>
      <c r="K41" s="22"/>
      <c r="L41" s="22"/>
      <c r="M41" s="22"/>
      <c r="N41" s="22"/>
      <c r="O41" s="22"/>
      <c r="P41" s="22"/>
    </row>
    <row r="42" spans="1:16" ht="39" customHeight="1" x14ac:dyDescent="0.15">
      <c r="A42" s="22"/>
      <c r="B42" s="39"/>
      <c r="C42" s="1132" t="s">
        <v>543</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544</v>
      </c>
      <c r="D43" s="1134"/>
      <c r="E43" s="1135"/>
      <c r="F43" s="41">
        <v>0.45</v>
      </c>
      <c r="G43" s="42" t="s">
        <v>488</v>
      </c>
      <c r="H43" s="42" t="s">
        <v>488</v>
      </c>
      <c r="I43" s="42" t="s">
        <v>488</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sReC4xDvo3weF8Oyy+OGfcKXFX3NLqWpcpZscGjXzgPvSw/PU9zUIszXcttudY3WlQgmHj4lsq0vrzY+xG4CQ==" saltValue="g+MseAhA+3zN/KIjN5yqs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5" zoomScaleNormal="7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872</v>
      </c>
      <c r="L45" s="58">
        <v>868</v>
      </c>
      <c r="M45" s="58">
        <v>897</v>
      </c>
      <c r="N45" s="58">
        <v>927</v>
      </c>
      <c r="O45" s="59">
        <v>918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537</v>
      </c>
      <c r="L48" s="62">
        <v>430</v>
      </c>
      <c r="M48" s="62">
        <v>373</v>
      </c>
      <c r="N48" s="62">
        <v>358</v>
      </c>
      <c r="O48" s="63">
        <v>357</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488</v>
      </c>
      <c r="L49" s="62" t="s">
        <v>488</v>
      </c>
      <c r="M49" s="62" t="s">
        <v>488</v>
      </c>
      <c r="N49" s="62" t="s">
        <v>488</v>
      </c>
      <c r="O49" s="63" t="s">
        <v>488</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866</v>
      </c>
      <c r="L52" s="62">
        <v>861</v>
      </c>
      <c r="M52" s="62">
        <v>856</v>
      </c>
      <c r="N52" s="62">
        <v>852</v>
      </c>
      <c r="O52" s="63">
        <v>838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543</v>
      </c>
      <c r="L53" s="67">
        <v>437</v>
      </c>
      <c r="M53" s="67">
        <v>414</v>
      </c>
      <c r="N53" s="67">
        <v>433</v>
      </c>
      <c r="O53" s="68">
        <v>437</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550</v>
      </c>
      <c r="L58" s="82" t="s">
        <v>550</v>
      </c>
      <c r="M58" s="82" t="s">
        <v>550</v>
      </c>
      <c r="N58" s="82" t="s">
        <v>550</v>
      </c>
      <c r="O58" s="83" t="s">
        <v>550</v>
      </c>
    </row>
    <row r="59" spans="1:21" ht="31.5" customHeight="1" x14ac:dyDescent="0.15">
      <c r="B59" s="1156"/>
      <c r="C59" s="1157"/>
      <c r="D59" s="1163" t="s">
        <v>26</v>
      </c>
      <c r="E59" s="1164"/>
      <c r="F59" s="1164"/>
      <c r="G59" s="1164"/>
      <c r="H59" s="1164"/>
      <c r="I59" s="1164"/>
      <c r="J59" s="1165"/>
      <c r="K59" s="84" t="s">
        <v>550</v>
      </c>
      <c r="L59" s="85" t="s">
        <v>550</v>
      </c>
      <c r="M59" s="85" t="s">
        <v>550</v>
      </c>
      <c r="N59" s="85" t="s">
        <v>550</v>
      </c>
      <c r="O59" s="86" t="s">
        <v>550</v>
      </c>
    </row>
    <row r="60" spans="1:21" ht="31.5" customHeight="1" thickBot="1" x14ac:dyDescent="0.2">
      <c r="B60" s="1158"/>
      <c r="C60" s="1159"/>
      <c r="D60" s="1166" t="s">
        <v>27</v>
      </c>
      <c r="E60" s="1167"/>
      <c r="F60" s="1167"/>
      <c r="G60" s="1167"/>
      <c r="H60" s="1167"/>
      <c r="I60" s="1167"/>
      <c r="J60" s="1168"/>
      <c r="K60" s="87" t="s">
        <v>550</v>
      </c>
      <c r="L60" s="88" t="s">
        <v>550</v>
      </c>
      <c r="M60" s="88" t="s">
        <v>550</v>
      </c>
      <c r="N60" s="88" t="s">
        <v>550</v>
      </c>
      <c r="O60" s="89" t="s">
        <v>550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DYiWhZQhJiJR2kAMvZA9ePqckdkhTzwJCbTWz8feEUIDWQrzpIYDVol0l0hLKk/Nr78VSSRROnNxxXzN0zGTg==" saltValue="3faVBVziZC+Zot1f188I5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42">
        <v>9947</v>
      </c>
      <c r="J41" s="343">
        <v>10078</v>
      </c>
      <c r="K41" s="343">
        <v>10341</v>
      </c>
      <c r="L41" s="343">
        <v>10010</v>
      </c>
      <c r="M41" s="344">
        <v>9999</v>
      </c>
    </row>
    <row r="42" spans="2:13" ht="27.75" customHeight="1" x14ac:dyDescent="0.15">
      <c r="B42" s="1171"/>
      <c r="C42" s="1172"/>
      <c r="D42" s="104"/>
      <c r="E42" s="1177" t="s">
        <v>32</v>
      </c>
      <c r="F42" s="1177"/>
      <c r="G42" s="1177"/>
      <c r="H42" s="1178"/>
      <c r="I42" s="345">
        <v>639</v>
      </c>
      <c r="J42" s="346">
        <v>615</v>
      </c>
      <c r="K42" s="346">
        <v>591</v>
      </c>
      <c r="L42" s="346">
        <v>568</v>
      </c>
      <c r="M42" s="347">
        <v>555</v>
      </c>
    </row>
    <row r="43" spans="2:13" ht="27.75" customHeight="1" x14ac:dyDescent="0.15">
      <c r="B43" s="1171"/>
      <c r="C43" s="1172"/>
      <c r="D43" s="104"/>
      <c r="E43" s="1177" t="s">
        <v>33</v>
      </c>
      <c r="F43" s="1177"/>
      <c r="G43" s="1177"/>
      <c r="H43" s="1178"/>
      <c r="I43" s="345">
        <v>6010</v>
      </c>
      <c r="J43" s="346">
        <v>5129</v>
      </c>
      <c r="K43" s="346">
        <v>4251</v>
      </c>
      <c r="L43" s="346">
        <v>3524</v>
      </c>
      <c r="M43" s="347">
        <v>3229</v>
      </c>
    </row>
    <row r="44" spans="2:13" ht="27.75" customHeight="1" x14ac:dyDescent="0.15">
      <c r="B44" s="1171"/>
      <c r="C44" s="1172"/>
      <c r="D44" s="104"/>
      <c r="E44" s="1177" t="s">
        <v>34</v>
      </c>
      <c r="F44" s="1177"/>
      <c r="G44" s="1177"/>
      <c r="H44" s="1178"/>
      <c r="I44" s="345" t="s">
        <v>488</v>
      </c>
      <c r="J44" s="346" t="s">
        <v>488</v>
      </c>
      <c r="K44" s="346" t="s">
        <v>488</v>
      </c>
      <c r="L44" s="346" t="s">
        <v>488</v>
      </c>
      <c r="M44" s="347" t="s">
        <v>488</v>
      </c>
    </row>
    <row r="45" spans="2:13" ht="27.75" customHeight="1" x14ac:dyDescent="0.15">
      <c r="B45" s="1171"/>
      <c r="C45" s="1172"/>
      <c r="D45" s="104"/>
      <c r="E45" s="1177" t="s">
        <v>35</v>
      </c>
      <c r="F45" s="1177"/>
      <c r="G45" s="1177"/>
      <c r="H45" s="1178"/>
      <c r="I45" s="345">
        <v>1808</v>
      </c>
      <c r="J45" s="346">
        <v>1768</v>
      </c>
      <c r="K45" s="346">
        <v>1759</v>
      </c>
      <c r="L45" s="346">
        <v>1655</v>
      </c>
      <c r="M45" s="347">
        <v>1716</v>
      </c>
    </row>
    <row r="46" spans="2:13" ht="27.75" customHeight="1" x14ac:dyDescent="0.15">
      <c r="B46" s="1171"/>
      <c r="C46" s="1172"/>
      <c r="D46" s="105"/>
      <c r="E46" s="1177" t="s">
        <v>36</v>
      </c>
      <c r="F46" s="1177"/>
      <c r="G46" s="1177"/>
      <c r="H46" s="1178"/>
      <c r="I46" s="345" t="s">
        <v>488</v>
      </c>
      <c r="J46" s="346" t="s">
        <v>488</v>
      </c>
      <c r="K46" s="346" t="s">
        <v>488</v>
      </c>
      <c r="L46" s="346" t="s">
        <v>488</v>
      </c>
      <c r="M46" s="347">
        <v>2</v>
      </c>
    </row>
    <row r="47" spans="2:13" ht="27.75" customHeight="1" x14ac:dyDescent="0.15">
      <c r="B47" s="1171"/>
      <c r="C47" s="1172"/>
      <c r="D47" s="106"/>
      <c r="E47" s="1179" t="s">
        <v>37</v>
      </c>
      <c r="F47" s="1180"/>
      <c r="G47" s="1180"/>
      <c r="H47" s="1181"/>
      <c r="I47" s="345" t="s">
        <v>488</v>
      </c>
      <c r="J47" s="346" t="s">
        <v>488</v>
      </c>
      <c r="K47" s="346" t="s">
        <v>488</v>
      </c>
      <c r="L47" s="346" t="s">
        <v>488</v>
      </c>
      <c r="M47" s="347" t="s">
        <v>488</v>
      </c>
    </row>
    <row r="48" spans="2:13" ht="27.75" customHeight="1" x14ac:dyDescent="0.15">
      <c r="B48" s="1171"/>
      <c r="C48" s="1172"/>
      <c r="D48" s="104"/>
      <c r="E48" s="1177" t="s">
        <v>38</v>
      </c>
      <c r="F48" s="1177"/>
      <c r="G48" s="1177"/>
      <c r="H48" s="1178"/>
      <c r="I48" s="345" t="s">
        <v>488</v>
      </c>
      <c r="J48" s="346" t="s">
        <v>488</v>
      </c>
      <c r="K48" s="346" t="s">
        <v>488</v>
      </c>
      <c r="L48" s="346" t="s">
        <v>488</v>
      </c>
      <c r="M48" s="347" t="s">
        <v>488</v>
      </c>
    </row>
    <row r="49" spans="2:13" ht="27.75" customHeight="1" x14ac:dyDescent="0.15">
      <c r="B49" s="1173"/>
      <c r="C49" s="1174"/>
      <c r="D49" s="104"/>
      <c r="E49" s="1177" t="s">
        <v>39</v>
      </c>
      <c r="F49" s="1177"/>
      <c r="G49" s="1177"/>
      <c r="H49" s="1178"/>
      <c r="I49" s="345" t="s">
        <v>488</v>
      </c>
      <c r="J49" s="346" t="s">
        <v>488</v>
      </c>
      <c r="K49" s="346" t="s">
        <v>488</v>
      </c>
      <c r="L49" s="346" t="s">
        <v>488</v>
      </c>
      <c r="M49" s="347" t="s">
        <v>488</v>
      </c>
    </row>
    <row r="50" spans="2:13" ht="27.75" customHeight="1" x14ac:dyDescent="0.15">
      <c r="B50" s="1182" t="s">
        <v>40</v>
      </c>
      <c r="C50" s="1183"/>
      <c r="D50" s="107"/>
      <c r="E50" s="1177" t="s">
        <v>41</v>
      </c>
      <c r="F50" s="1177"/>
      <c r="G50" s="1177"/>
      <c r="H50" s="1178"/>
      <c r="I50" s="345">
        <v>4426</v>
      </c>
      <c r="J50" s="346">
        <v>4286</v>
      </c>
      <c r="K50" s="346">
        <v>5538</v>
      </c>
      <c r="L50" s="346">
        <v>5855</v>
      </c>
      <c r="M50" s="347">
        <v>6130</v>
      </c>
    </row>
    <row r="51" spans="2:13" ht="27.75" customHeight="1" x14ac:dyDescent="0.15">
      <c r="B51" s="1171"/>
      <c r="C51" s="1172"/>
      <c r="D51" s="104"/>
      <c r="E51" s="1177" t="s">
        <v>42</v>
      </c>
      <c r="F51" s="1177"/>
      <c r="G51" s="1177"/>
      <c r="H51" s="1178"/>
      <c r="I51" s="345">
        <v>41</v>
      </c>
      <c r="J51" s="346">
        <v>68</v>
      </c>
      <c r="K51" s="346">
        <v>115</v>
      </c>
      <c r="L51" s="346">
        <v>158</v>
      </c>
      <c r="M51" s="347">
        <v>200</v>
      </c>
    </row>
    <row r="52" spans="2:13" ht="27.75" customHeight="1" x14ac:dyDescent="0.15">
      <c r="B52" s="1173"/>
      <c r="C52" s="1174"/>
      <c r="D52" s="104"/>
      <c r="E52" s="1177" t="s">
        <v>43</v>
      </c>
      <c r="F52" s="1177"/>
      <c r="G52" s="1177"/>
      <c r="H52" s="1178"/>
      <c r="I52" s="345">
        <v>9803</v>
      </c>
      <c r="J52" s="346">
        <v>9562</v>
      </c>
      <c r="K52" s="346">
        <v>9542</v>
      </c>
      <c r="L52" s="346">
        <v>9158</v>
      </c>
      <c r="M52" s="347">
        <v>8705</v>
      </c>
    </row>
    <row r="53" spans="2:13" ht="27.75" customHeight="1" thickBot="1" x14ac:dyDescent="0.2">
      <c r="B53" s="1184" t="s">
        <v>19</v>
      </c>
      <c r="C53" s="1185"/>
      <c r="D53" s="108"/>
      <c r="E53" s="1186" t="s">
        <v>44</v>
      </c>
      <c r="F53" s="1186"/>
      <c r="G53" s="1186"/>
      <c r="H53" s="1187"/>
      <c r="I53" s="348">
        <v>4133</v>
      </c>
      <c r="J53" s="349">
        <v>3674</v>
      </c>
      <c r="K53" s="349">
        <v>1748</v>
      </c>
      <c r="L53" s="349">
        <v>586</v>
      </c>
      <c r="M53" s="350">
        <v>466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b83FYwEzJh2VJGIOPxhMrnRjLA8qj4eRKQTlXGaFJw9psKUQS0LeJ9jQWK9gK7WyK5Bsb0rLe6UhegYJAKXSIw==" saltValue="QtvN6xuBkE8PEz5V300K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120">
        <v>1721</v>
      </c>
      <c r="G55" s="120">
        <v>1721</v>
      </c>
      <c r="H55" s="121">
        <v>1721</v>
      </c>
    </row>
    <row r="56" spans="2:8" ht="52.5" customHeight="1" x14ac:dyDescent="0.15">
      <c r="B56" s="122"/>
      <c r="C56" s="1198" t="s">
        <v>47</v>
      </c>
      <c r="D56" s="1198"/>
      <c r="E56" s="1199"/>
      <c r="F56" s="123">
        <v>520</v>
      </c>
      <c r="G56" s="123">
        <v>670</v>
      </c>
      <c r="H56" s="124">
        <v>727</v>
      </c>
    </row>
    <row r="57" spans="2:8" ht="53.25" customHeight="1" x14ac:dyDescent="0.15">
      <c r="B57" s="122"/>
      <c r="C57" s="1200" t="s">
        <v>48</v>
      </c>
      <c r="D57" s="1200"/>
      <c r="E57" s="1201"/>
      <c r="F57" s="125">
        <v>2819</v>
      </c>
      <c r="G57" s="125">
        <v>3051</v>
      </c>
      <c r="H57" s="126">
        <v>3196</v>
      </c>
    </row>
    <row r="58" spans="2:8" ht="45.75" customHeight="1" x14ac:dyDescent="0.15">
      <c r="B58" s="127"/>
      <c r="C58" s="1188" t="s">
        <v>559</v>
      </c>
      <c r="D58" s="1189"/>
      <c r="E58" s="1190"/>
      <c r="F58" s="128">
        <v>1681</v>
      </c>
      <c r="G58" s="128">
        <v>1872</v>
      </c>
      <c r="H58" s="129">
        <v>1851</v>
      </c>
    </row>
    <row r="59" spans="2:8" ht="45.75" customHeight="1" x14ac:dyDescent="0.15">
      <c r="B59" s="127"/>
      <c r="C59" s="1188" t="s">
        <v>560</v>
      </c>
      <c r="D59" s="1189"/>
      <c r="E59" s="1190"/>
      <c r="F59" s="128">
        <v>258</v>
      </c>
      <c r="G59" s="128">
        <v>302</v>
      </c>
      <c r="H59" s="129">
        <v>490</v>
      </c>
    </row>
    <row r="60" spans="2:8" ht="45.75" customHeight="1" x14ac:dyDescent="0.15">
      <c r="B60" s="127"/>
      <c r="C60" s="1188" t="s">
        <v>561</v>
      </c>
      <c r="D60" s="1189"/>
      <c r="E60" s="1190"/>
      <c r="F60" s="128">
        <v>231</v>
      </c>
      <c r="G60" s="128">
        <v>231</v>
      </c>
      <c r="H60" s="129">
        <v>231</v>
      </c>
    </row>
    <row r="61" spans="2:8" ht="45.75" customHeight="1" x14ac:dyDescent="0.15">
      <c r="B61" s="127"/>
      <c r="C61" s="1188" t="s">
        <v>562</v>
      </c>
      <c r="D61" s="1189"/>
      <c r="E61" s="1190"/>
      <c r="F61" s="128">
        <v>242</v>
      </c>
      <c r="G61" s="128">
        <v>215</v>
      </c>
      <c r="H61" s="129">
        <v>203</v>
      </c>
    </row>
    <row r="62" spans="2:8" ht="45.75" customHeight="1" thickBot="1" x14ac:dyDescent="0.2">
      <c r="B62" s="130"/>
      <c r="C62" s="1191" t="s">
        <v>563</v>
      </c>
      <c r="D62" s="1192"/>
      <c r="E62" s="1193"/>
      <c r="F62" s="131">
        <v>140</v>
      </c>
      <c r="G62" s="131">
        <v>169</v>
      </c>
      <c r="H62" s="132">
        <v>199</v>
      </c>
    </row>
    <row r="63" spans="2:8" ht="52.5" customHeight="1" thickBot="1" x14ac:dyDescent="0.2">
      <c r="B63" s="133"/>
      <c r="C63" s="1194" t="s">
        <v>49</v>
      </c>
      <c r="D63" s="1194"/>
      <c r="E63" s="1195"/>
      <c r="F63" s="134">
        <v>5060</v>
      </c>
      <c r="G63" s="134">
        <v>5443</v>
      </c>
      <c r="H63" s="135">
        <v>5644</v>
      </c>
    </row>
    <row r="64" spans="2:8" x14ac:dyDescent="0.15"/>
  </sheetData>
  <sheetProtection algorithmName="SHA-512" hashValue="lLu8NIYBMqo3cb68Wwq0YAcnFNv+w+2oEwINI3BZgGc1VN76bV3yS7NfjCIfg6nq2WEva+HcIDeoU6syFLfwpw==" saltValue="AfQM9oxOw0ZrkHPWK9c0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75" zoomScaleNormal="75"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525</v>
      </c>
      <c r="G2" s="149"/>
      <c r="H2" s="150"/>
    </row>
    <row r="3" spans="1:8" x14ac:dyDescent="0.15">
      <c r="A3" s="146" t="s">
        <v>518</v>
      </c>
      <c r="B3" s="151"/>
      <c r="C3" s="152"/>
      <c r="D3" s="153">
        <v>47123</v>
      </c>
      <c r="E3" s="154"/>
      <c r="F3" s="155">
        <v>59119</v>
      </c>
      <c r="G3" s="156"/>
      <c r="H3" s="157"/>
    </row>
    <row r="4" spans="1:8" x14ac:dyDescent="0.15">
      <c r="A4" s="158"/>
      <c r="B4" s="159"/>
      <c r="C4" s="160"/>
      <c r="D4" s="161">
        <v>24656</v>
      </c>
      <c r="E4" s="162"/>
      <c r="F4" s="163">
        <v>29900</v>
      </c>
      <c r="G4" s="164"/>
      <c r="H4" s="165"/>
    </row>
    <row r="5" spans="1:8" x14ac:dyDescent="0.15">
      <c r="A5" s="146" t="s">
        <v>520</v>
      </c>
      <c r="B5" s="151"/>
      <c r="C5" s="152"/>
      <c r="D5" s="153">
        <v>51561</v>
      </c>
      <c r="E5" s="154"/>
      <c r="F5" s="155">
        <v>53895</v>
      </c>
      <c r="G5" s="156"/>
      <c r="H5" s="157"/>
    </row>
    <row r="6" spans="1:8" x14ac:dyDescent="0.15">
      <c r="A6" s="158"/>
      <c r="B6" s="159"/>
      <c r="C6" s="160"/>
      <c r="D6" s="161">
        <v>25451</v>
      </c>
      <c r="E6" s="162"/>
      <c r="F6" s="163">
        <v>31224</v>
      </c>
      <c r="G6" s="164"/>
      <c r="H6" s="165"/>
    </row>
    <row r="7" spans="1:8" x14ac:dyDescent="0.15">
      <c r="A7" s="146" t="s">
        <v>521</v>
      </c>
      <c r="B7" s="151"/>
      <c r="C7" s="152"/>
      <c r="D7" s="153">
        <v>63739</v>
      </c>
      <c r="E7" s="154"/>
      <c r="F7" s="155">
        <v>47161</v>
      </c>
      <c r="G7" s="156"/>
      <c r="H7" s="157"/>
    </row>
    <row r="8" spans="1:8" x14ac:dyDescent="0.15">
      <c r="A8" s="158"/>
      <c r="B8" s="159"/>
      <c r="C8" s="160"/>
      <c r="D8" s="161">
        <v>26685</v>
      </c>
      <c r="E8" s="162"/>
      <c r="F8" s="163">
        <v>24595</v>
      </c>
      <c r="G8" s="164"/>
      <c r="H8" s="165"/>
    </row>
    <row r="9" spans="1:8" x14ac:dyDescent="0.15">
      <c r="A9" s="146" t="s">
        <v>522</v>
      </c>
      <c r="B9" s="151"/>
      <c r="C9" s="152"/>
      <c r="D9" s="153">
        <v>41495</v>
      </c>
      <c r="E9" s="154"/>
      <c r="F9" s="155">
        <v>43423</v>
      </c>
      <c r="G9" s="156"/>
      <c r="H9" s="157"/>
    </row>
    <row r="10" spans="1:8" x14ac:dyDescent="0.15">
      <c r="A10" s="158"/>
      <c r="B10" s="159"/>
      <c r="C10" s="160"/>
      <c r="D10" s="161">
        <v>18690</v>
      </c>
      <c r="E10" s="162"/>
      <c r="F10" s="163">
        <v>22207</v>
      </c>
      <c r="G10" s="164"/>
      <c r="H10" s="165"/>
    </row>
    <row r="11" spans="1:8" x14ac:dyDescent="0.15">
      <c r="A11" s="146" t="s">
        <v>523</v>
      </c>
      <c r="B11" s="151"/>
      <c r="C11" s="152"/>
      <c r="D11" s="153">
        <v>54957</v>
      </c>
      <c r="E11" s="154"/>
      <c r="F11" s="155">
        <v>45265</v>
      </c>
      <c r="G11" s="156"/>
      <c r="H11" s="157"/>
    </row>
    <row r="12" spans="1:8" x14ac:dyDescent="0.15">
      <c r="A12" s="158"/>
      <c r="B12" s="159"/>
      <c r="C12" s="166"/>
      <c r="D12" s="161">
        <v>25361</v>
      </c>
      <c r="E12" s="162"/>
      <c r="F12" s="163">
        <v>22600</v>
      </c>
      <c r="G12" s="164"/>
      <c r="H12" s="165"/>
    </row>
    <row r="13" spans="1:8" x14ac:dyDescent="0.15">
      <c r="A13" s="146"/>
      <c r="B13" s="151"/>
      <c r="C13" s="152"/>
      <c r="D13" s="153">
        <v>51775</v>
      </c>
      <c r="E13" s="154"/>
      <c r="F13" s="155">
        <v>49773</v>
      </c>
      <c r="G13" s="167"/>
      <c r="H13" s="157"/>
    </row>
    <row r="14" spans="1:8" x14ac:dyDescent="0.15">
      <c r="A14" s="158"/>
      <c r="B14" s="159"/>
      <c r="C14" s="160"/>
      <c r="D14" s="161">
        <v>24169</v>
      </c>
      <c r="E14" s="162"/>
      <c r="F14" s="163">
        <v>26105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5.55</v>
      </c>
      <c r="C19" s="168">
        <f>ROUND(VALUE(SUBSTITUTE(実質収支比率等に係る経年分析!G$48,"▲","-")),2)</f>
        <v>5</v>
      </c>
      <c r="D19" s="168">
        <f>ROUND(VALUE(SUBSTITUTE(実質収支比率等に係る経年分析!H$48,"▲","-")),2)</f>
        <v>8.27</v>
      </c>
      <c r="E19" s="168">
        <f>ROUND(VALUE(SUBSTITUTE(実質収支比率等に係る経年分析!I$48,"▲","-")),2)</f>
        <v>7.78</v>
      </c>
      <c r="F19" s="168">
        <f>ROUND(VALUE(SUBSTITUTE(実質収支比率等に係る経年分析!J$48,"▲","-")),2)</f>
        <v>6.14</v>
      </c>
    </row>
    <row r="20" spans="1:11" x14ac:dyDescent="0.15">
      <c r="A20" s="168" t="s">
        <v>53</v>
      </c>
      <c r="B20" s="168">
        <f>ROUND(VALUE(SUBSTITUTE(実質収支比率等に係る経年分析!F$47,"▲","-")),2)</f>
        <v>23.25</v>
      </c>
      <c r="C20" s="168">
        <f>ROUND(VALUE(SUBSTITUTE(実質収支比率等に係る経年分析!G$47,"▲","-")),2)</f>
        <v>21.74</v>
      </c>
      <c r="D20" s="168">
        <f>ROUND(VALUE(SUBSTITUTE(実質収支比率等に係る経年分析!H$47,"▲","-")),2)</f>
        <v>20.81</v>
      </c>
      <c r="E20" s="168">
        <f>ROUND(VALUE(SUBSTITUTE(実質収支比率等に係る経年分析!I$47,"▲","-")),2)</f>
        <v>21.41</v>
      </c>
      <c r="F20" s="168">
        <f>ROUND(VALUE(SUBSTITUTE(実質収支比率等に係る経年分析!J$47,"▲","-")),2)</f>
        <v>21.18</v>
      </c>
    </row>
    <row r="21" spans="1:11" x14ac:dyDescent="0.15">
      <c r="A21" s="168" t="s">
        <v>54</v>
      </c>
      <c r="B21" s="168">
        <f>IF(ISNUMBER(VALUE(SUBSTITUTE(実質収支比率等に係る経年分析!F$49,"▲","-"))),ROUND(VALUE(SUBSTITUTE(実質収支比率等に係る経年分析!F$49,"▲","-")),2),NA())</f>
        <v>-0.66</v>
      </c>
      <c r="C21" s="168">
        <f>IF(ISNUMBER(VALUE(SUBSTITUTE(実質収支比率等に係る経年分析!G$49,"▲","-"))),ROUND(VALUE(SUBSTITUTE(実質収支比率等に係る経年分析!G$49,"▲","-")),2),NA())</f>
        <v>-0.7</v>
      </c>
      <c r="D21" s="168">
        <f>IF(ISNUMBER(VALUE(SUBSTITUTE(実質収支比率等に係る経年分析!H$49,"▲","-"))),ROUND(VALUE(SUBSTITUTE(実質収支比率等に係る経年分析!H$49,"▲","-")),2),NA())</f>
        <v>3.48</v>
      </c>
      <c r="E21" s="168">
        <f>IF(ISNUMBER(VALUE(SUBSTITUTE(実質収支比率等に係る経年分析!I$49,"▲","-"))),ROUND(VALUE(SUBSTITUTE(実質収支比率等に係る経年分析!I$49,"▲","-")),2),NA())</f>
        <v>-0.72</v>
      </c>
      <c r="F21" s="168">
        <f>IF(ISNUMBER(VALUE(SUBSTITUTE(実質収支比率等に係る経年分析!J$49,"▲","-"))),ROUND(VALUE(SUBSTITUTE(実質収支比率等に係る経年分析!J$49,"▲","-")),2),NA())</f>
        <v>-3.66</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0.45</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後期高齢者医療保険特別会計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0.01</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0.06</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0.01</v>
      </c>
    </row>
    <row r="30" spans="1:11" x14ac:dyDescent="0.15">
      <c r="A30" s="169" t="str">
        <f>IF(連結実質赤字比率に係る赤字・黒字の構成分析!C$40="",NA(),連結実質赤字比率に係る赤字・黒字の構成分析!C$40)</f>
        <v>国民健康保険特別会計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0.7</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0.63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0.55000000000000004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0.32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0.04</v>
      </c>
    </row>
    <row r="31" spans="1:11" x14ac:dyDescent="0.15">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0.28999999999999998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0.46</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0.77</v>
      </c>
    </row>
    <row r="32" spans="1:11" x14ac:dyDescent="0.15">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1.1000000000000001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1.1100000000000001</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2.73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2.88</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1.44</v>
      </c>
    </row>
    <row r="33" spans="1:16" x14ac:dyDescent="0.15">
      <c r="A33" s="169" t="str">
        <f>IF(連結実質赤字比率に係る赤字・黒字の構成分析!C$37="",NA(),連結実質赤字比率に係る赤字・黒字の構成分析!C$37)</f>
        <v>工業用水道事業会計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1.4</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1.36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1.44</v>
      </c>
    </row>
    <row r="34" spans="1:16" x14ac:dyDescent="0.15">
      <c r="A34" s="169" t="str">
        <f>IF(連結実質赤字比率に係る赤字・黒字の構成分析!C$36="",NA(),連結実質赤字比率に係る赤字・黒字の構成分析!C$36)</f>
        <v>公共下水道事業会計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0.69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1.1399999999999999</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1.99</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5.55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6.14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13.52</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14.3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14.52</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16.489999999999998</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866</v>
      </c>
      <c r="E42" s="170"/>
      <c r="F42" s="170"/>
      <c r="G42" s="170">
        <f>'実質公債費比率（分子）の構造'!L$52</f>
        <v>861</v>
      </c>
      <c r="H42" s="170"/>
      <c r="I42" s="170"/>
      <c r="J42" s="170">
        <f>'実質公債費比率（分子）の構造'!M$52</f>
        <v>856</v>
      </c>
      <c r="K42" s="170"/>
      <c r="L42" s="170"/>
      <c r="M42" s="170">
        <f>'実質公債費比率（分子）の構造'!N$52</f>
        <v>852</v>
      </c>
      <c r="N42" s="170"/>
      <c r="O42" s="170"/>
      <c r="P42" s="170">
        <f>'実質公債費比率（分子）の構造'!O$52</f>
        <v>838</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537</v>
      </c>
      <c r="C46" s="170"/>
      <c r="D46" s="170"/>
      <c r="E46" s="170">
        <f>'実質公債費比率（分子）の構造'!L$48</f>
        <v>430</v>
      </c>
      <c r="F46" s="170"/>
      <c r="G46" s="170"/>
      <c r="H46" s="170">
        <f>'実質公債費比率（分子）の構造'!M$48</f>
        <v>373</v>
      </c>
      <c r="I46" s="170"/>
      <c r="J46" s="170"/>
      <c r="K46" s="170">
        <f>'実質公債費比率（分子）の構造'!N$48</f>
        <v>358</v>
      </c>
      <c r="L46" s="170"/>
      <c r="M46" s="170"/>
      <c r="N46" s="170">
        <f>'実質公債費比率（分子）の構造'!O$48</f>
        <v>357</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872</v>
      </c>
      <c r="C49" s="170"/>
      <c r="D49" s="170"/>
      <c r="E49" s="170">
        <f>'実質公債費比率（分子）の構造'!L$45</f>
        <v>868</v>
      </c>
      <c r="F49" s="170"/>
      <c r="G49" s="170"/>
      <c r="H49" s="170">
        <f>'実質公債費比率（分子）の構造'!M$45</f>
        <v>897</v>
      </c>
      <c r="I49" s="170"/>
      <c r="J49" s="170"/>
      <c r="K49" s="170">
        <f>'実質公債費比率（分子）の構造'!N$45</f>
        <v>927</v>
      </c>
      <c r="L49" s="170"/>
      <c r="M49" s="170"/>
      <c r="N49" s="170">
        <f>'実質公債費比率（分子）の構造'!O$45</f>
        <v>918</v>
      </c>
      <c r="O49" s="170"/>
      <c r="P49" s="170"/>
    </row>
    <row r="50" spans="1:16" x14ac:dyDescent="0.15">
      <c r="A50" s="170" t="s">
        <v>67</v>
      </c>
      <c r="B50" s="170" t="e">
        <f>NA()</f>
        <v>#N/A</v>
      </c>
      <c r="C50" s="170">
        <f>IF(ISNUMBER('実質公債費比率（分子）の構造'!K$53),'実質公債費比率（分子）の構造'!K$53,NA())</f>
        <v>543</v>
      </c>
      <c r="D50" s="170" t="e">
        <f>NA()</f>
        <v>#N/A</v>
      </c>
      <c r="E50" s="170" t="e">
        <f>NA()</f>
        <v>#N/A</v>
      </c>
      <c r="F50" s="170">
        <f>IF(ISNUMBER('実質公債費比率（分子）の構造'!L$53),'実質公債費比率（分子）の構造'!L$53,NA())</f>
        <v>437</v>
      </c>
      <c r="G50" s="170" t="e">
        <f>NA()</f>
        <v>#N/A</v>
      </c>
      <c r="H50" s="170" t="e">
        <f>NA()</f>
        <v>#N/A</v>
      </c>
      <c r="I50" s="170">
        <f>IF(ISNUMBER('実質公債費比率（分子）の構造'!M$53),'実質公債費比率（分子）の構造'!M$53,NA())</f>
        <v>414</v>
      </c>
      <c r="J50" s="170" t="e">
        <f>NA()</f>
        <v>#N/A</v>
      </c>
      <c r="K50" s="170" t="e">
        <f>NA()</f>
        <v>#N/A</v>
      </c>
      <c r="L50" s="170">
        <f>IF(ISNUMBER('実質公債費比率（分子）の構造'!N$53),'実質公債費比率（分子）の構造'!N$53,NA())</f>
        <v>433</v>
      </c>
      <c r="M50" s="170" t="e">
        <f>NA()</f>
        <v>#N/A</v>
      </c>
      <c r="N50" s="170" t="e">
        <f>NA()</f>
        <v>#N/A</v>
      </c>
      <c r="O50" s="170">
        <f>IF(ISNUMBER('実質公債費比率（分子）の構造'!O$53),'実質公債費比率（分子）の構造'!O$53,NA())</f>
        <v>437</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9803</v>
      </c>
      <c r="E56" s="169"/>
      <c r="F56" s="169"/>
      <c r="G56" s="169">
        <f>'将来負担比率（分子）の構造'!J$52</f>
        <v>9562</v>
      </c>
      <c r="H56" s="169"/>
      <c r="I56" s="169"/>
      <c r="J56" s="169">
        <f>'将来負担比率（分子）の構造'!K$52</f>
        <v>9542</v>
      </c>
      <c r="K56" s="169"/>
      <c r="L56" s="169"/>
      <c r="M56" s="169">
        <f>'将来負担比率（分子）の構造'!L$52</f>
        <v>9158</v>
      </c>
      <c r="N56" s="169"/>
      <c r="O56" s="169"/>
      <c r="P56" s="169">
        <f>'将来負担比率（分子）の構造'!M$52</f>
        <v>8705</v>
      </c>
    </row>
    <row r="57" spans="1:16" x14ac:dyDescent="0.15">
      <c r="A57" s="169" t="s">
        <v>42</v>
      </c>
      <c r="B57" s="169"/>
      <c r="C57" s="169"/>
      <c r="D57" s="169">
        <f>'将来負担比率（分子）の構造'!I$51</f>
        <v>41</v>
      </c>
      <c r="E57" s="169"/>
      <c r="F57" s="169"/>
      <c r="G57" s="169">
        <f>'将来負担比率（分子）の構造'!J$51</f>
        <v>68</v>
      </c>
      <c r="H57" s="169"/>
      <c r="I57" s="169"/>
      <c r="J57" s="169">
        <f>'将来負担比率（分子）の構造'!K$51</f>
        <v>115</v>
      </c>
      <c r="K57" s="169"/>
      <c r="L57" s="169"/>
      <c r="M57" s="169">
        <f>'将来負担比率（分子）の構造'!L$51</f>
        <v>158</v>
      </c>
      <c r="N57" s="169"/>
      <c r="O57" s="169"/>
      <c r="P57" s="169">
        <f>'将来負担比率（分子）の構造'!M$51</f>
        <v>200</v>
      </c>
    </row>
    <row r="58" spans="1:16" x14ac:dyDescent="0.15">
      <c r="A58" s="169" t="s">
        <v>41</v>
      </c>
      <c r="B58" s="169"/>
      <c r="C58" s="169"/>
      <c r="D58" s="169">
        <f>'将来負担比率（分子）の構造'!I$50</f>
        <v>4426</v>
      </c>
      <c r="E58" s="169"/>
      <c r="F58" s="169"/>
      <c r="G58" s="169">
        <f>'将来負担比率（分子）の構造'!J$50</f>
        <v>4286</v>
      </c>
      <c r="H58" s="169"/>
      <c r="I58" s="169"/>
      <c r="J58" s="169">
        <f>'将来負担比率（分子）の構造'!K$50</f>
        <v>5538</v>
      </c>
      <c r="K58" s="169"/>
      <c r="L58" s="169"/>
      <c r="M58" s="169">
        <f>'将来負担比率（分子）の構造'!L$50</f>
        <v>5855</v>
      </c>
      <c r="N58" s="169"/>
      <c r="O58" s="169"/>
      <c r="P58" s="169">
        <f>'将来負担比率（分子）の構造'!M$50</f>
        <v>6130</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f>'将来負担比率（分子）の構造'!M$46</f>
        <v>2</v>
      </c>
      <c r="O61" s="169"/>
      <c r="P61" s="169"/>
    </row>
    <row r="62" spans="1:16" x14ac:dyDescent="0.15">
      <c r="A62" s="169" t="s">
        <v>35</v>
      </c>
      <c r="B62" s="169">
        <f>'将来負担比率（分子）の構造'!I$45</f>
        <v>1808</v>
      </c>
      <c r="C62" s="169"/>
      <c r="D62" s="169"/>
      <c r="E62" s="169">
        <f>'将来負担比率（分子）の構造'!J$45</f>
        <v>1768</v>
      </c>
      <c r="F62" s="169"/>
      <c r="G62" s="169"/>
      <c r="H62" s="169">
        <f>'将来負担比率（分子）の構造'!K$45</f>
        <v>1759</v>
      </c>
      <c r="I62" s="169"/>
      <c r="J62" s="169"/>
      <c r="K62" s="169">
        <f>'将来負担比率（分子）の構造'!L$45</f>
        <v>1655</v>
      </c>
      <c r="L62" s="169"/>
      <c r="M62" s="169"/>
      <c r="N62" s="169">
        <f>'将来負担比率（分子）の構造'!M$45</f>
        <v>1716</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6010</v>
      </c>
      <c r="C64" s="169"/>
      <c r="D64" s="169"/>
      <c r="E64" s="169">
        <f>'将来負担比率（分子）の構造'!J$43</f>
        <v>5129</v>
      </c>
      <c r="F64" s="169"/>
      <c r="G64" s="169"/>
      <c r="H64" s="169">
        <f>'将来負担比率（分子）の構造'!K$43</f>
        <v>4251</v>
      </c>
      <c r="I64" s="169"/>
      <c r="J64" s="169"/>
      <c r="K64" s="169">
        <f>'将来負担比率（分子）の構造'!L$43</f>
        <v>3524</v>
      </c>
      <c r="L64" s="169"/>
      <c r="M64" s="169"/>
      <c r="N64" s="169">
        <f>'将来負担比率（分子）の構造'!M$43</f>
        <v>3229</v>
      </c>
      <c r="O64" s="169"/>
      <c r="P64" s="169"/>
    </row>
    <row r="65" spans="1:16" x14ac:dyDescent="0.15">
      <c r="A65" s="169" t="s">
        <v>32</v>
      </c>
      <c r="B65" s="169">
        <f>'将来負担比率（分子）の構造'!I$42</f>
        <v>639</v>
      </c>
      <c r="C65" s="169"/>
      <c r="D65" s="169"/>
      <c r="E65" s="169">
        <f>'将来負担比率（分子）の構造'!J$42</f>
        <v>615</v>
      </c>
      <c r="F65" s="169"/>
      <c r="G65" s="169"/>
      <c r="H65" s="169">
        <f>'将来負担比率（分子）の構造'!K$42</f>
        <v>591</v>
      </c>
      <c r="I65" s="169"/>
      <c r="J65" s="169"/>
      <c r="K65" s="169">
        <f>'将来負担比率（分子）の構造'!L$42</f>
        <v>568</v>
      </c>
      <c r="L65" s="169"/>
      <c r="M65" s="169"/>
      <c r="N65" s="169">
        <f>'将来負担比率（分子）の構造'!M$42</f>
        <v>555</v>
      </c>
      <c r="O65" s="169"/>
      <c r="P65" s="169"/>
    </row>
    <row r="66" spans="1:16" x14ac:dyDescent="0.15">
      <c r="A66" s="169" t="s">
        <v>31</v>
      </c>
      <c r="B66" s="169">
        <f>'将来負担比率（分子）の構造'!I$41</f>
        <v>9947</v>
      </c>
      <c r="C66" s="169"/>
      <c r="D66" s="169"/>
      <c r="E66" s="169">
        <f>'将来負担比率（分子）の構造'!J$41</f>
        <v>10078</v>
      </c>
      <c r="F66" s="169"/>
      <c r="G66" s="169"/>
      <c r="H66" s="169">
        <f>'将来負担比率（分子）の構造'!K$41</f>
        <v>10341</v>
      </c>
      <c r="I66" s="169"/>
      <c r="J66" s="169"/>
      <c r="K66" s="169">
        <f>'将来負担比率（分子）の構造'!L$41</f>
        <v>10010</v>
      </c>
      <c r="L66" s="169"/>
      <c r="M66" s="169"/>
      <c r="N66" s="169">
        <f>'将来負担比率（分子）の構造'!M$41</f>
        <v>9999</v>
      </c>
      <c r="O66" s="169"/>
      <c r="P66" s="169"/>
    </row>
    <row r="67" spans="1:16" x14ac:dyDescent="0.15">
      <c r="A67" s="169" t="s">
        <v>71</v>
      </c>
      <c r="B67" s="169" t="e">
        <f>NA()</f>
        <v>#N/A</v>
      </c>
      <c r="C67" s="169">
        <f>IF(ISNUMBER('将来負担比率（分子）の構造'!I$53), IF('将来負担比率（分子）の構造'!I$53 &lt; 0, 0, '将来負担比率（分子）の構造'!I$53), NA())</f>
        <v>4133</v>
      </c>
      <c r="D67" s="169" t="e">
        <f>NA()</f>
        <v>#N/A</v>
      </c>
      <c r="E67" s="169" t="e">
        <f>NA()</f>
        <v>#N/A</v>
      </c>
      <c r="F67" s="169">
        <f>IF(ISNUMBER('将来負担比率（分子）の構造'!J$53), IF('将来負担比率（分子）の構造'!J$53 &lt; 0, 0, '将来負担比率（分子）の構造'!J$53), NA())</f>
        <v>3674</v>
      </c>
      <c r="G67" s="169" t="e">
        <f>NA()</f>
        <v>#N/A</v>
      </c>
      <c r="H67" s="169" t="e">
        <f>NA()</f>
        <v>#N/A</v>
      </c>
      <c r="I67" s="169">
        <f>IF(ISNUMBER('将来負担比率（分子）の構造'!K$53), IF('将来負担比率（分子）の構造'!K$53 &lt; 0, 0, '将来負担比率（分子）の構造'!K$53), NA())</f>
        <v>1748</v>
      </c>
      <c r="J67" s="169" t="e">
        <f>NA()</f>
        <v>#N/A</v>
      </c>
      <c r="K67" s="169" t="e">
        <f>NA()</f>
        <v>#N/A</v>
      </c>
      <c r="L67" s="169">
        <f>IF(ISNUMBER('将来負担比率（分子）の構造'!L$53), IF('将来負担比率（分子）の構造'!L$53 &lt; 0, 0, '将来負担比率（分子）の構造'!L$53), NA())</f>
        <v>586</v>
      </c>
      <c r="M67" s="169" t="e">
        <f>NA()</f>
        <v>#N/A</v>
      </c>
      <c r="N67" s="169" t="e">
        <f>NA()</f>
        <v>#N/A</v>
      </c>
      <c r="O67" s="169">
        <f>IF(ISNUMBER('将来負担比率（分子）の構造'!M$53), IF('将来負担比率（分子）の構造'!M$53 &lt; 0, 0, '将来負担比率（分子）の構造'!M$53), NA())</f>
        <v>466</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1721</v>
      </c>
      <c r="C72" s="173">
        <f>基金残高に係る経年分析!G55</f>
        <v>1721</v>
      </c>
      <c r="D72" s="173">
        <f>基金残高に係る経年分析!H55</f>
        <v>1721</v>
      </c>
    </row>
    <row r="73" spans="1:16" x14ac:dyDescent="0.15">
      <c r="A73" s="172" t="s">
        <v>74</v>
      </c>
      <c r="B73" s="173">
        <f>基金残高に係る経年分析!F56</f>
        <v>520</v>
      </c>
      <c r="C73" s="173">
        <f>基金残高に係る経年分析!G56</f>
        <v>670</v>
      </c>
      <c r="D73" s="173">
        <f>基金残高に係る経年分析!H56</f>
        <v>727</v>
      </c>
    </row>
    <row r="74" spans="1:16" x14ac:dyDescent="0.15">
      <c r="A74" s="172" t="s">
        <v>75</v>
      </c>
      <c r="B74" s="173">
        <f>基金残高に係る経年分析!F57</f>
        <v>2819</v>
      </c>
      <c r="C74" s="173">
        <f>基金残高に係る経年分析!G57</f>
        <v>3051</v>
      </c>
      <c r="D74" s="173">
        <f>基金残高に係る経年分析!H57</f>
        <v>3196</v>
      </c>
    </row>
  </sheetData>
  <sheetProtection algorithmName="SHA-512" hashValue="O+QETSMNi58VIYAgc7eWdl9bEWD6sRceGk3G9l6YRrk4EXC+Tjg71cilWlOTdOiTjk8z48C6wEXChDagwss17Q==" saltValue="zT+V6a5l0y9u4xYw6G6Hd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4043877</v>
      </c>
      <c r="S5" s="600"/>
      <c r="T5" s="600"/>
      <c r="U5" s="600"/>
      <c r="V5" s="600"/>
      <c r="W5" s="600"/>
      <c r="X5" s="600"/>
      <c r="Y5" s="601"/>
      <c r="Z5" s="602">
        <v>28.3</v>
      </c>
      <c r="AA5" s="602"/>
      <c r="AB5" s="602"/>
      <c r="AC5" s="602"/>
      <c r="AD5" s="603">
        <v>4043877</v>
      </c>
      <c r="AE5" s="603"/>
      <c r="AF5" s="603"/>
      <c r="AG5" s="603"/>
      <c r="AH5" s="603"/>
      <c r="AI5" s="603"/>
      <c r="AJ5" s="603"/>
      <c r="AK5" s="603"/>
      <c r="AL5" s="604">
        <v>50.3</v>
      </c>
      <c r="AM5" s="605"/>
      <c r="AN5" s="605"/>
      <c r="AO5" s="606"/>
      <c r="AP5" s="596" t="s">
        <v>216</v>
      </c>
      <c r="AQ5" s="597"/>
      <c r="AR5" s="597"/>
      <c r="AS5" s="597"/>
      <c r="AT5" s="597"/>
      <c r="AU5" s="597"/>
      <c r="AV5" s="597"/>
      <c r="AW5" s="597"/>
      <c r="AX5" s="597"/>
      <c r="AY5" s="597"/>
      <c r="AZ5" s="597"/>
      <c r="BA5" s="597"/>
      <c r="BB5" s="597"/>
      <c r="BC5" s="597"/>
      <c r="BD5" s="597"/>
      <c r="BE5" s="597"/>
      <c r="BF5" s="598"/>
      <c r="BG5" s="610">
        <v>4043877</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182922</v>
      </c>
      <c r="S6" s="611"/>
      <c r="T6" s="611"/>
      <c r="U6" s="611"/>
      <c r="V6" s="611"/>
      <c r="W6" s="611"/>
      <c r="X6" s="611"/>
      <c r="Y6" s="612"/>
      <c r="Z6" s="613">
        <v>1.3</v>
      </c>
      <c r="AA6" s="613"/>
      <c r="AB6" s="613"/>
      <c r="AC6" s="613"/>
      <c r="AD6" s="614">
        <v>182922</v>
      </c>
      <c r="AE6" s="614"/>
      <c r="AF6" s="614"/>
      <c r="AG6" s="614"/>
      <c r="AH6" s="614"/>
      <c r="AI6" s="614"/>
      <c r="AJ6" s="614"/>
      <c r="AK6" s="614"/>
      <c r="AL6" s="615">
        <v>2.2999999999999998</v>
      </c>
      <c r="AM6" s="616"/>
      <c r="AN6" s="616"/>
      <c r="AO6" s="617"/>
      <c r="AP6" s="607" t="s">
        <v>221</v>
      </c>
      <c r="AQ6" s="608"/>
      <c r="AR6" s="608"/>
      <c r="AS6" s="608"/>
      <c r="AT6" s="608"/>
      <c r="AU6" s="608"/>
      <c r="AV6" s="608"/>
      <c r="AW6" s="608"/>
      <c r="AX6" s="608"/>
      <c r="AY6" s="608"/>
      <c r="AZ6" s="608"/>
      <c r="BA6" s="608"/>
      <c r="BB6" s="608"/>
      <c r="BC6" s="608"/>
      <c r="BD6" s="608"/>
      <c r="BE6" s="608"/>
      <c r="BF6" s="609"/>
      <c r="BG6" s="610">
        <v>4043877</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128037</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128037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1057</v>
      </c>
      <c r="S7" s="611"/>
      <c r="T7" s="611"/>
      <c r="U7" s="611"/>
      <c r="V7" s="611"/>
      <c r="W7" s="611"/>
      <c r="X7" s="611"/>
      <c r="Y7" s="612"/>
      <c r="Z7" s="613">
        <v>0</v>
      </c>
      <c r="AA7" s="613"/>
      <c r="AB7" s="613"/>
      <c r="AC7" s="613"/>
      <c r="AD7" s="614">
        <v>1057</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1682118</v>
      </c>
      <c r="BH7" s="611"/>
      <c r="BI7" s="611"/>
      <c r="BJ7" s="611"/>
      <c r="BK7" s="611"/>
      <c r="BL7" s="611"/>
      <c r="BM7" s="611"/>
      <c r="BN7" s="612"/>
      <c r="BO7" s="613">
        <v>41.6</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1811912</v>
      </c>
      <c r="CS7" s="611"/>
      <c r="CT7" s="611"/>
      <c r="CU7" s="611"/>
      <c r="CV7" s="611"/>
      <c r="CW7" s="611"/>
      <c r="CX7" s="611"/>
      <c r="CY7" s="612"/>
      <c r="CZ7" s="613">
        <v>13.3</v>
      </c>
      <c r="DA7" s="613"/>
      <c r="DB7" s="613"/>
      <c r="DC7" s="613"/>
      <c r="DD7" s="619">
        <v>134971</v>
      </c>
      <c r="DE7" s="611"/>
      <c r="DF7" s="611"/>
      <c r="DG7" s="611"/>
      <c r="DH7" s="611"/>
      <c r="DI7" s="611"/>
      <c r="DJ7" s="611"/>
      <c r="DK7" s="611"/>
      <c r="DL7" s="611"/>
      <c r="DM7" s="611"/>
      <c r="DN7" s="611"/>
      <c r="DO7" s="611"/>
      <c r="DP7" s="612"/>
      <c r="DQ7" s="619">
        <v>1316221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20160</v>
      </c>
      <c r="S8" s="611"/>
      <c r="T8" s="611"/>
      <c r="U8" s="611"/>
      <c r="V8" s="611"/>
      <c r="W8" s="611"/>
      <c r="X8" s="611"/>
      <c r="Y8" s="612"/>
      <c r="Z8" s="613">
        <v>0.1</v>
      </c>
      <c r="AA8" s="613"/>
      <c r="AB8" s="613"/>
      <c r="AC8" s="613"/>
      <c r="AD8" s="614">
        <v>20160</v>
      </c>
      <c r="AE8" s="614"/>
      <c r="AF8" s="614"/>
      <c r="AG8" s="614"/>
      <c r="AH8" s="614"/>
      <c r="AI8" s="614"/>
      <c r="AJ8" s="614"/>
      <c r="AK8" s="614"/>
      <c r="AL8" s="615">
        <v>0.3</v>
      </c>
      <c r="AM8" s="616"/>
      <c r="AN8" s="616"/>
      <c r="AO8" s="617"/>
      <c r="AP8" s="607" t="s">
        <v>227</v>
      </c>
      <c r="AQ8" s="608"/>
      <c r="AR8" s="608"/>
      <c r="AS8" s="608"/>
      <c r="AT8" s="608"/>
      <c r="AU8" s="608"/>
      <c r="AV8" s="608"/>
      <c r="AW8" s="608"/>
      <c r="AX8" s="608"/>
      <c r="AY8" s="608"/>
      <c r="AZ8" s="608"/>
      <c r="BA8" s="608"/>
      <c r="BB8" s="608"/>
      <c r="BC8" s="608"/>
      <c r="BD8" s="608"/>
      <c r="BE8" s="608"/>
      <c r="BF8" s="609"/>
      <c r="BG8" s="610">
        <v>54735</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4686671</v>
      </c>
      <c r="CS8" s="611"/>
      <c r="CT8" s="611"/>
      <c r="CU8" s="611"/>
      <c r="CV8" s="611"/>
      <c r="CW8" s="611"/>
      <c r="CX8" s="611"/>
      <c r="CY8" s="612"/>
      <c r="CZ8" s="613">
        <v>34.4</v>
      </c>
      <c r="DA8" s="613"/>
      <c r="DB8" s="613"/>
      <c r="DC8" s="613"/>
      <c r="DD8" s="619">
        <v>48875</v>
      </c>
      <c r="DE8" s="611"/>
      <c r="DF8" s="611"/>
      <c r="DG8" s="611"/>
      <c r="DH8" s="611"/>
      <c r="DI8" s="611"/>
      <c r="DJ8" s="611"/>
      <c r="DK8" s="611"/>
      <c r="DL8" s="611"/>
      <c r="DM8" s="611"/>
      <c r="DN8" s="611"/>
      <c r="DO8" s="611"/>
      <c r="DP8" s="612"/>
      <c r="DQ8" s="619">
        <v>2525047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22543</v>
      </c>
      <c r="S9" s="611"/>
      <c r="T9" s="611"/>
      <c r="U9" s="611"/>
      <c r="V9" s="611"/>
      <c r="W9" s="611"/>
      <c r="X9" s="611"/>
      <c r="Y9" s="612"/>
      <c r="Z9" s="613">
        <v>0.2</v>
      </c>
      <c r="AA9" s="613"/>
      <c r="AB9" s="613"/>
      <c r="AC9" s="613"/>
      <c r="AD9" s="614">
        <v>22543</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1349101</v>
      </c>
      <c r="BH9" s="611"/>
      <c r="BI9" s="611"/>
      <c r="BJ9" s="611"/>
      <c r="BK9" s="611"/>
      <c r="BL9" s="611"/>
      <c r="BM9" s="611"/>
      <c r="BN9" s="612"/>
      <c r="BO9" s="613">
        <v>33.4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1211518</v>
      </c>
      <c r="CS9" s="611"/>
      <c r="CT9" s="611"/>
      <c r="CU9" s="611"/>
      <c r="CV9" s="611"/>
      <c r="CW9" s="611"/>
      <c r="CX9" s="611"/>
      <c r="CY9" s="612"/>
      <c r="CZ9" s="613">
        <v>8.9</v>
      </c>
      <c r="DA9" s="613"/>
      <c r="DB9" s="613"/>
      <c r="DC9" s="613"/>
      <c r="DD9" s="619">
        <v>124538</v>
      </c>
      <c r="DE9" s="611"/>
      <c r="DF9" s="611"/>
      <c r="DG9" s="611"/>
      <c r="DH9" s="611"/>
      <c r="DI9" s="611"/>
      <c r="DJ9" s="611"/>
      <c r="DK9" s="611"/>
      <c r="DL9" s="611"/>
      <c r="DM9" s="611"/>
      <c r="DN9" s="611"/>
      <c r="DO9" s="611"/>
      <c r="DP9" s="612"/>
      <c r="DQ9" s="619">
        <v>688291</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110498</v>
      </c>
      <c r="BH10" s="611"/>
      <c r="BI10" s="611"/>
      <c r="BJ10" s="611"/>
      <c r="BK10" s="611"/>
      <c r="BL10" s="611"/>
      <c r="BM10" s="611"/>
      <c r="BN10" s="612"/>
      <c r="BO10" s="613">
        <v>2.7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44</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44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763737</v>
      </c>
      <c r="S11" s="611"/>
      <c r="T11" s="611"/>
      <c r="U11" s="611"/>
      <c r="V11" s="611"/>
      <c r="W11" s="611"/>
      <c r="X11" s="611"/>
      <c r="Y11" s="612"/>
      <c r="Z11" s="615">
        <v>5.4</v>
      </c>
      <c r="AA11" s="616"/>
      <c r="AB11" s="616"/>
      <c r="AC11" s="622"/>
      <c r="AD11" s="619">
        <v>763737</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167784</v>
      </c>
      <c r="BH11" s="611"/>
      <c r="BI11" s="611"/>
      <c r="BJ11" s="611"/>
      <c r="BK11" s="611"/>
      <c r="BL11" s="611"/>
      <c r="BM11" s="611"/>
      <c r="BN11" s="612"/>
      <c r="BO11" s="613">
        <v>4.0999999999999996</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621320</v>
      </c>
      <c r="CS11" s="611"/>
      <c r="CT11" s="611"/>
      <c r="CU11" s="611"/>
      <c r="CV11" s="611"/>
      <c r="CW11" s="611"/>
      <c r="CX11" s="611"/>
      <c r="CY11" s="612"/>
      <c r="CZ11" s="613">
        <v>4.5999999999999996</v>
      </c>
      <c r="DA11" s="613"/>
      <c r="DB11" s="613"/>
      <c r="DC11" s="613"/>
      <c r="DD11" s="619">
        <v>16535</v>
      </c>
      <c r="DE11" s="611"/>
      <c r="DF11" s="611"/>
      <c r="DG11" s="611"/>
      <c r="DH11" s="611"/>
      <c r="DI11" s="611"/>
      <c r="DJ11" s="611"/>
      <c r="DK11" s="611"/>
      <c r="DL11" s="611"/>
      <c r="DM11" s="611"/>
      <c r="DN11" s="611"/>
      <c r="DO11" s="611"/>
      <c r="DP11" s="612"/>
      <c r="DQ11" s="619">
        <v>546376</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16571</v>
      </c>
      <c r="S12" s="611"/>
      <c r="T12" s="611"/>
      <c r="U12" s="611"/>
      <c r="V12" s="611"/>
      <c r="W12" s="611"/>
      <c r="X12" s="611"/>
      <c r="Y12" s="612"/>
      <c r="Z12" s="613">
        <v>0.1</v>
      </c>
      <c r="AA12" s="613"/>
      <c r="AB12" s="613"/>
      <c r="AC12" s="613"/>
      <c r="AD12" s="614">
        <v>16571</v>
      </c>
      <c r="AE12" s="614"/>
      <c r="AF12" s="614"/>
      <c r="AG12" s="614"/>
      <c r="AH12" s="614"/>
      <c r="AI12" s="614"/>
      <c r="AJ12" s="614"/>
      <c r="AK12" s="614"/>
      <c r="AL12" s="615">
        <v>0.2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1909736</v>
      </c>
      <c r="BH12" s="611"/>
      <c r="BI12" s="611"/>
      <c r="BJ12" s="611"/>
      <c r="BK12" s="611"/>
      <c r="BL12" s="611"/>
      <c r="BM12" s="611"/>
      <c r="BN12" s="612"/>
      <c r="BO12" s="613">
        <v>47.2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228947</v>
      </c>
      <c r="CS12" s="611"/>
      <c r="CT12" s="611"/>
      <c r="CU12" s="611"/>
      <c r="CV12" s="611"/>
      <c r="CW12" s="611"/>
      <c r="CX12" s="611"/>
      <c r="CY12" s="612"/>
      <c r="CZ12" s="613">
        <v>1.7</v>
      </c>
      <c r="DA12" s="613"/>
      <c r="DB12" s="613"/>
      <c r="DC12" s="613"/>
      <c r="DD12" s="619">
        <v>14848</v>
      </c>
      <c r="DE12" s="611"/>
      <c r="DF12" s="611"/>
      <c r="DG12" s="611"/>
      <c r="DH12" s="611"/>
      <c r="DI12" s="611"/>
      <c r="DJ12" s="611"/>
      <c r="DK12" s="611"/>
      <c r="DL12" s="611"/>
      <c r="DM12" s="611"/>
      <c r="DN12" s="611"/>
      <c r="DO12" s="611"/>
      <c r="DP12" s="612"/>
      <c r="DQ12" s="619">
        <v>164159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1863134</v>
      </c>
      <c r="BH13" s="611"/>
      <c r="BI13" s="611"/>
      <c r="BJ13" s="611"/>
      <c r="BK13" s="611"/>
      <c r="BL13" s="611"/>
      <c r="BM13" s="611"/>
      <c r="BN13" s="612"/>
      <c r="BO13" s="613">
        <v>46.1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1876167</v>
      </c>
      <c r="CS13" s="611"/>
      <c r="CT13" s="611"/>
      <c r="CU13" s="611"/>
      <c r="CV13" s="611"/>
      <c r="CW13" s="611"/>
      <c r="CX13" s="611"/>
      <c r="CY13" s="612"/>
      <c r="CZ13" s="613">
        <v>13.8</v>
      </c>
      <c r="DA13" s="613"/>
      <c r="DB13" s="613"/>
      <c r="DC13" s="613"/>
      <c r="DD13" s="619">
        <v>1050816</v>
      </c>
      <c r="DE13" s="611"/>
      <c r="DF13" s="611"/>
      <c r="DG13" s="611"/>
      <c r="DH13" s="611"/>
      <c r="DI13" s="611"/>
      <c r="DJ13" s="611"/>
      <c r="DK13" s="611"/>
      <c r="DL13" s="611"/>
      <c r="DM13" s="611"/>
      <c r="DN13" s="611"/>
      <c r="DO13" s="611"/>
      <c r="DP13" s="612"/>
      <c r="DQ13" s="619">
        <v>969824</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v>1275</v>
      </c>
      <c r="S14" s="611"/>
      <c r="T14" s="611"/>
      <c r="U14" s="611"/>
      <c r="V14" s="611"/>
      <c r="W14" s="611"/>
      <c r="X14" s="611"/>
      <c r="Y14" s="612"/>
      <c r="Z14" s="613">
        <v>0</v>
      </c>
      <c r="AA14" s="613"/>
      <c r="AB14" s="613"/>
      <c r="AC14" s="613"/>
      <c r="AD14" s="614">
        <v>1275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133281</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534542</v>
      </c>
      <c r="CS14" s="611"/>
      <c r="CT14" s="611"/>
      <c r="CU14" s="611"/>
      <c r="CV14" s="611"/>
      <c r="CW14" s="611"/>
      <c r="CX14" s="611"/>
      <c r="CY14" s="612"/>
      <c r="CZ14" s="613">
        <v>3.9</v>
      </c>
      <c r="DA14" s="613"/>
      <c r="DB14" s="613"/>
      <c r="DC14" s="613"/>
      <c r="DD14" s="619">
        <v>32582</v>
      </c>
      <c r="DE14" s="611"/>
      <c r="DF14" s="611"/>
      <c r="DG14" s="611"/>
      <c r="DH14" s="611"/>
      <c r="DI14" s="611"/>
      <c r="DJ14" s="611"/>
      <c r="DK14" s="611"/>
      <c r="DL14" s="611"/>
      <c r="DM14" s="611"/>
      <c r="DN14" s="611"/>
      <c r="DO14" s="611"/>
      <c r="DP14" s="612"/>
      <c r="DQ14" s="619">
        <v>490115</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318742</v>
      </c>
      <c r="BH15" s="611"/>
      <c r="BI15" s="611"/>
      <c r="BJ15" s="611"/>
      <c r="BK15" s="611"/>
      <c r="BL15" s="611"/>
      <c r="BM15" s="611"/>
      <c r="BN15" s="612"/>
      <c r="BO15" s="613">
        <v>7.9</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1556771</v>
      </c>
      <c r="CS15" s="611"/>
      <c r="CT15" s="611"/>
      <c r="CU15" s="611"/>
      <c r="CV15" s="611"/>
      <c r="CW15" s="611"/>
      <c r="CX15" s="611"/>
      <c r="CY15" s="612"/>
      <c r="CZ15" s="613">
        <v>11.4</v>
      </c>
      <c r="DA15" s="613"/>
      <c r="DB15" s="613"/>
      <c r="DC15" s="613"/>
      <c r="DD15" s="619">
        <v>268643</v>
      </c>
      <c r="DE15" s="611"/>
      <c r="DF15" s="611"/>
      <c r="DG15" s="611"/>
      <c r="DH15" s="611"/>
      <c r="DI15" s="611"/>
      <c r="DJ15" s="611"/>
      <c r="DK15" s="611"/>
      <c r="DL15" s="611"/>
      <c r="DM15" s="611"/>
      <c r="DN15" s="611"/>
      <c r="DO15" s="611"/>
      <c r="DP15" s="612"/>
      <c r="DQ15" s="619">
        <v>1085074</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19168</v>
      </c>
      <c r="S16" s="611"/>
      <c r="T16" s="611"/>
      <c r="U16" s="611"/>
      <c r="V16" s="611"/>
      <c r="W16" s="611"/>
      <c r="X16" s="611"/>
      <c r="Y16" s="612"/>
      <c r="Z16" s="613">
        <v>0.1</v>
      </c>
      <c r="AA16" s="613"/>
      <c r="AB16" s="613"/>
      <c r="AC16" s="613"/>
      <c r="AD16" s="614">
        <v>19168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51894</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51894</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88016</v>
      </c>
      <c r="S17" s="611"/>
      <c r="T17" s="611"/>
      <c r="U17" s="611"/>
      <c r="V17" s="611"/>
      <c r="W17" s="611"/>
      <c r="X17" s="611"/>
      <c r="Y17" s="612"/>
      <c r="Z17" s="613">
        <v>0.6</v>
      </c>
      <c r="AA17" s="613"/>
      <c r="AB17" s="613"/>
      <c r="AC17" s="613"/>
      <c r="AD17" s="614">
        <v>88016</v>
      </c>
      <c r="AE17" s="614"/>
      <c r="AF17" s="614"/>
      <c r="AG17" s="614"/>
      <c r="AH17" s="614"/>
      <c r="AI17" s="614"/>
      <c r="AJ17" s="614"/>
      <c r="AK17" s="614"/>
      <c r="AL17" s="615">
        <v>1.1000000000000001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918144</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911833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34600</v>
      </c>
      <c r="S18" s="611"/>
      <c r="T18" s="611"/>
      <c r="U18" s="611"/>
      <c r="V18" s="611"/>
      <c r="W18" s="611"/>
      <c r="X18" s="611"/>
      <c r="Y18" s="612"/>
      <c r="Z18" s="613">
        <v>0.2</v>
      </c>
      <c r="AA18" s="613"/>
      <c r="AB18" s="613"/>
      <c r="AC18" s="613"/>
      <c r="AD18" s="614">
        <v>34600</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30224</v>
      </c>
      <c r="S19" s="611"/>
      <c r="T19" s="611"/>
      <c r="U19" s="611"/>
      <c r="V19" s="611"/>
      <c r="W19" s="611"/>
      <c r="X19" s="611"/>
      <c r="Y19" s="612"/>
      <c r="Z19" s="613">
        <v>0.2</v>
      </c>
      <c r="AA19" s="613"/>
      <c r="AB19" s="613"/>
      <c r="AC19" s="613"/>
      <c r="AD19" s="614">
        <v>30224</v>
      </c>
      <c r="AE19" s="614"/>
      <c r="AF19" s="614"/>
      <c r="AG19" s="614"/>
      <c r="AH19" s="614"/>
      <c r="AI19" s="614"/>
      <c r="AJ19" s="614"/>
      <c r="AK19" s="614"/>
      <c r="AL19" s="615">
        <v>0.4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4376</v>
      </c>
      <c r="S20" s="611"/>
      <c r="T20" s="611"/>
      <c r="U20" s="611"/>
      <c r="V20" s="611"/>
      <c r="W20" s="611"/>
      <c r="X20" s="611"/>
      <c r="Y20" s="612"/>
      <c r="Z20" s="613">
        <v>0</v>
      </c>
      <c r="AA20" s="613"/>
      <c r="AB20" s="613"/>
      <c r="AC20" s="613"/>
      <c r="AD20" s="614">
        <v>4376</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13625967</v>
      </c>
      <c r="CS20" s="611"/>
      <c r="CT20" s="611"/>
      <c r="CU20" s="611"/>
      <c r="CV20" s="611"/>
      <c r="CW20" s="611"/>
      <c r="CX20" s="611"/>
      <c r="CY20" s="612"/>
      <c r="CZ20" s="613">
        <v>100</v>
      </c>
      <c r="DA20" s="613"/>
      <c r="DB20" s="613"/>
      <c r="DC20" s="613"/>
      <c r="DD20" s="619">
        <v>1691808</v>
      </c>
      <c r="DE20" s="611"/>
      <c r="DF20" s="611"/>
      <c r="DG20" s="611"/>
      <c r="DH20" s="611"/>
      <c r="DI20" s="611"/>
      <c r="DJ20" s="611"/>
      <c r="DK20" s="611"/>
      <c r="DL20" s="611"/>
      <c r="DM20" s="611"/>
      <c r="DN20" s="611"/>
      <c r="DO20" s="611"/>
      <c r="DP20" s="612"/>
      <c r="DQ20" s="619">
        <v>8876915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3045652</v>
      </c>
      <c r="S21" s="611"/>
      <c r="T21" s="611"/>
      <c r="U21" s="611"/>
      <c r="V21" s="611"/>
      <c r="W21" s="611"/>
      <c r="X21" s="611"/>
      <c r="Y21" s="612"/>
      <c r="Z21" s="613">
        <v>21.3</v>
      </c>
      <c r="AA21" s="613"/>
      <c r="AB21" s="613"/>
      <c r="AC21" s="613"/>
      <c r="AD21" s="614">
        <v>2822864</v>
      </c>
      <c r="AE21" s="614"/>
      <c r="AF21" s="614"/>
      <c r="AG21" s="614"/>
      <c r="AH21" s="614"/>
      <c r="AI21" s="614"/>
      <c r="AJ21" s="614"/>
      <c r="AK21" s="614"/>
      <c r="AL21" s="615">
        <v>35.1</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2822864</v>
      </c>
      <c r="S22" s="611"/>
      <c r="T22" s="611"/>
      <c r="U22" s="611"/>
      <c r="V22" s="611"/>
      <c r="W22" s="611"/>
      <c r="X22" s="611"/>
      <c r="Y22" s="612"/>
      <c r="Z22" s="613">
        <v>19.8</v>
      </c>
      <c r="AA22" s="613"/>
      <c r="AB22" s="613"/>
      <c r="AC22" s="613"/>
      <c r="AD22" s="614">
        <v>2822864</v>
      </c>
      <c r="AE22" s="614"/>
      <c r="AF22" s="614"/>
      <c r="AG22" s="614"/>
      <c r="AH22" s="614"/>
      <c r="AI22" s="614"/>
      <c r="AJ22" s="614"/>
      <c r="AK22" s="614"/>
      <c r="AL22" s="615">
        <v>35.1</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124526</v>
      </c>
      <c r="S23" s="611"/>
      <c r="T23" s="611"/>
      <c r="U23" s="611"/>
      <c r="V23" s="611"/>
      <c r="W23" s="611"/>
      <c r="X23" s="611"/>
      <c r="Y23" s="612"/>
      <c r="Z23" s="613">
        <v>0.9</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98262</v>
      </c>
      <c r="S24" s="611"/>
      <c r="T24" s="611"/>
      <c r="U24" s="611"/>
      <c r="V24" s="611"/>
      <c r="W24" s="611"/>
      <c r="X24" s="611"/>
      <c r="Y24" s="612"/>
      <c r="Z24" s="613">
        <v>0.7</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6090794</v>
      </c>
      <c r="CS24" s="600"/>
      <c r="CT24" s="600"/>
      <c r="CU24" s="600"/>
      <c r="CV24" s="600"/>
      <c r="CW24" s="600"/>
      <c r="CX24" s="600"/>
      <c r="CY24" s="601"/>
      <c r="CZ24" s="604">
        <v>44.7</v>
      </c>
      <c r="DA24" s="605"/>
      <c r="DB24" s="605"/>
      <c r="DC24" s="621"/>
      <c r="DD24" s="645">
        <v>4210609</v>
      </c>
      <c r="DE24" s="600"/>
      <c r="DF24" s="600"/>
      <c r="DG24" s="600"/>
      <c r="DH24" s="600"/>
      <c r="DI24" s="600"/>
      <c r="DJ24" s="600"/>
      <c r="DK24" s="601"/>
      <c r="DL24" s="645">
        <v>3761154</v>
      </c>
      <c r="DM24" s="600"/>
      <c r="DN24" s="600"/>
      <c r="DO24" s="600"/>
      <c r="DP24" s="600"/>
      <c r="DQ24" s="600"/>
      <c r="DR24" s="600"/>
      <c r="DS24" s="600"/>
      <c r="DT24" s="600"/>
      <c r="DU24" s="600"/>
      <c r="DV24" s="601"/>
      <c r="DW24" s="604">
        <v>46.4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8239578</v>
      </c>
      <c r="S25" s="611"/>
      <c r="T25" s="611"/>
      <c r="U25" s="611"/>
      <c r="V25" s="611"/>
      <c r="W25" s="611"/>
      <c r="X25" s="611"/>
      <c r="Y25" s="612"/>
      <c r="Z25" s="613">
        <v>57.7</v>
      </c>
      <c r="AA25" s="613"/>
      <c r="AB25" s="613"/>
      <c r="AC25" s="613"/>
      <c r="AD25" s="614">
        <v>8016790</v>
      </c>
      <c r="AE25" s="614"/>
      <c r="AF25" s="614"/>
      <c r="AG25" s="614"/>
      <c r="AH25" s="614"/>
      <c r="AI25" s="614"/>
      <c r="AJ25" s="614"/>
      <c r="AK25" s="614"/>
      <c r="AL25" s="615">
        <v>99.7</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2456009</v>
      </c>
      <c r="CS25" s="642"/>
      <c r="CT25" s="642"/>
      <c r="CU25" s="642"/>
      <c r="CV25" s="642"/>
      <c r="CW25" s="642"/>
      <c r="CX25" s="642"/>
      <c r="CY25" s="643"/>
      <c r="CZ25" s="615">
        <v>18</v>
      </c>
      <c r="DA25" s="640"/>
      <c r="DB25" s="640"/>
      <c r="DC25" s="644"/>
      <c r="DD25" s="619">
        <v>2331823</v>
      </c>
      <c r="DE25" s="642"/>
      <c r="DF25" s="642"/>
      <c r="DG25" s="642"/>
      <c r="DH25" s="642"/>
      <c r="DI25" s="642"/>
      <c r="DJ25" s="642"/>
      <c r="DK25" s="643"/>
      <c r="DL25" s="619">
        <v>2170926</v>
      </c>
      <c r="DM25" s="642"/>
      <c r="DN25" s="642"/>
      <c r="DO25" s="642"/>
      <c r="DP25" s="642"/>
      <c r="DQ25" s="642"/>
      <c r="DR25" s="642"/>
      <c r="DS25" s="642"/>
      <c r="DT25" s="642"/>
      <c r="DU25" s="642"/>
      <c r="DV25" s="643"/>
      <c r="DW25" s="615">
        <v>26.8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2388</v>
      </c>
      <c r="S26" s="611"/>
      <c r="T26" s="611"/>
      <c r="U26" s="611"/>
      <c r="V26" s="611"/>
      <c r="W26" s="611"/>
      <c r="X26" s="611"/>
      <c r="Y26" s="612"/>
      <c r="Z26" s="613">
        <v>0</v>
      </c>
      <c r="AA26" s="613"/>
      <c r="AB26" s="613"/>
      <c r="AC26" s="613"/>
      <c r="AD26" s="614">
        <v>2388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1519667</v>
      </c>
      <c r="CS26" s="611"/>
      <c r="CT26" s="611"/>
      <c r="CU26" s="611"/>
      <c r="CV26" s="611"/>
      <c r="CW26" s="611"/>
      <c r="CX26" s="611"/>
      <c r="CY26" s="612"/>
      <c r="CZ26" s="615">
        <v>11.2</v>
      </c>
      <c r="DA26" s="640"/>
      <c r="DB26" s="640"/>
      <c r="DC26" s="644"/>
      <c r="DD26" s="619">
        <v>1465277</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64354</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4043877</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2716641</v>
      </c>
      <c r="CS27" s="642"/>
      <c r="CT27" s="642"/>
      <c r="CU27" s="642"/>
      <c r="CV27" s="642"/>
      <c r="CW27" s="642"/>
      <c r="CX27" s="642"/>
      <c r="CY27" s="643"/>
      <c r="CZ27" s="615">
        <v>19.899999999999999</v>
      </c>
      <c r="DA27" s="640"/>
      <c r="DB27" s="640"/>
      <c r="DC27" s="644"/>
      <c r="DD27" s="619">
        <v>966953</v>
      </c>
      <c r="DE27" s="642"/>
      <c r="DF27" s="642"/>
      <c r="DG27" s="642"/>
      <c r="DH27" s="642"/>
      <c r="DI27" s="642"/>
      <c r="DJ27" s="642"/>
      <c r="DK27" s="643"/>
      <c r="DL27" s="619">
        <v>678395</v>
      </c>
      <c r="DM27" s="642"/>
      <c r="DN27" s="642"/>
      <c r="DO27" s="642"/>
      <c r="DP27" s="642"/>
      <c r="DQ27" s="642"/>
      <c r="DR27" s="642"/>
      <c r="DS27" s="642"/>
      <c r="DT27" s="642"/>
      <c r="DU27" s="642"/>
      <c r="DV27" s="643"/>
      <c r="DW27" s="615">
        <v>8.4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109487</v>
      </c>
      <c r="S28" s="611"/>
      <c r="T28" s="611"/>
      <c r="U28" s="611"/>
      <c r="V28" s="611"/>
      <c r="W28" s="611"/>
      <c r="X28" s="611"/>
      <c r="Y28" s="612"/>
      <c r="Z28" s="613">
        <v>0.8</v>
      </c>
      <c r="AA28" s="613"/>
      <c r="AB28" s="613"/>
      <c r="AC28" s="613"/>
      <c r="AD28" s="614">
        <v>17245</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918144</v>
      </c>
      <c r="CS28" s="611"/>
      <c r="CT28" s="611"/>
      <c r="CU28" s="611"/>
      <c r="CV28" s="611"/>
      <c r="CW28" s="611"/>
      <c r="CX28" s="611"/>
      <c r="CY28" s="612"/>
      <c r="CZ28" s="615">
        <v>6.7</v>
      </c>
      <c r="DA28" s="640"/>
      <c r="DB28" s="640"/>
      <c r="DC28" s="644"/>
      <c r="DD28" s="619">
        <v>911833</v>
      </c>
      <c r="DE28" s="611"/>
      <c r="DF28" s="611"/>
      <c r="DG28" s="611"/>
      <c r="DH28" s="611"/>
      <c r="DI28" s="611"/>
      <c r="DJ28" s="611"/>
      <c r="DK28" s="612"/>
      <c r="DL28" s="619">
        <v>911833</v>
      </c>
      <c r="DM28" s="611"/>
      <c r="DN28" s="611"/>
      <c r="DO28" s="611"/>
      <c r="DP28" s="611"/>
      <c r="DQ28" s="611"/>
      <c r="DR28" s="611"/>
      <c r="DS28" s="611"/>
      <c r="DT28" s="611"/>
      <c r="DU28" s="611"/>
      <c r="DV28" s="612"/>
      <c r="DW28" s="615">
        <v>11.3</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51186</v>
      </c>
      <c r="S29" s="611"/>
      <c r="T29" s="611"/>
      <c r="U29" s="611"/>
      <c r="V29" s="611"/>
      <c r="W29" s="611"/>
      <c r="X29" s="611"/>
      <c r="Y29" s="612"/>
      <c r="Z29" s="613">
        <v>0.4</v>
      </c>
      <c r="AA29" s="613"/>
      <c r="AB29" s="613"/>
      <c r="AC29" s="613"/>
      <c r="AD29" s="614">
        <v>8</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918144</v>
      </c>
      <c r="CS29" s="642"/>
      <c r="CT29" s="642"/>
      <c r="CU29" s="642"/>
      <c r="CV29" s="642"/>
      <c r="CW29" s="642"/>
      <c r="CX29" s="642"/>
      <c r="CY29" s="643"/>
      <c r="CZ29" s="615">
        <v>6.7</v>
      </c>
      <c r="DA29" s="640"/>
      <c r="DB29" s="640"/>
      <c r="DC29" s="644"/>
      <c r="DD29" s="619">
        <v>911833</v>
      </c>
      <c r="DE29" s="642"/>
      <c r="DF29" s="642"/>
      <c r="DG29" s="642"/>
      <c r="DH29" s="642"/>
      <c r="DI29" s="642"/>
      <c r="DJ29" s="642"/>
      <c r="DK29" s="643"/>
      <c r="DL29" s="619">
        <v>911833</v>
      </c>
      <c r="DM29" s="642"/>
      <c r="DN29" s="642"/>
      <c r="DO29" s="642"/>
      <c r="DP29" s="642"/>
      <c r="DQ29" s="642"/>
      <c r="DR29" s="642"/>
      <c r="DS29" s="642"/>
      <c r="DT29" s="642"/>
      <c r="DU29" s="642"/>
      <c r="DV29" s="643"/>
      <c r="DW29" s="615">
        <v>11.3</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2376548</v>
      </c>
      <c r="S30" s="611"/>
      <c r="T30" s="611"/>
      <c r="U30" s="611"/>
      <c r="V30" s="611"/>
      <c r="W30" s="611"/>
      <c r="X30" s="611"/>
      <c r="Y30" s="612"/>
      <c r="Z30" s="613">
        <v>16.7</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882563</v>
      </c>
      <c r="CS30" s="611"/>
      <c r="CT30" s="611"/>
      <c r="CU30" s="611"/>
      <c r="CV30" s="611"/>
      <c r="CW30" s="611"/>
      <c r="CX30" s="611"/>
      <c r="CY30" s="612"/>
      <c r="CZ30" s="615">
        <v>6.5</v>
      </c>
      <c r="DA30" s="640"/>
      <c r="DB30" s="640"/>
      <c r="DC30" s="644"/>
      <c r="DD30" s="619">
        <v>876880</v>
      </c>
      <c r="DE30" s="611"/>
      <c r="DF30" s="611"/>
      <c r="DG30" s="611"/>
      <c r="DH30" s="611"/>
      <c r="DI30" s="611"/>
      <c r="DJ30" s="611"/>
      <c r="DK30" s="612"/>
      <c r="DL30" s="619">
        <v>876880</v>
      </c>
      <c r="DM30" s="611"/>
      <c r="DN30" s="611"/>
      <c r="DO30" s="611"/>
      <c r="DP30" s="611"/>
      <c r="DQ30" s="611"/>
      <c r="DR30" s="611"/>
      <c r="DS30" s="611"/>
      <c r="DT30" s="611"/>
      <c r="DU30" s="611"/>
      <c r="DV30" s="612"/>
      <c r="DW30" s="615">
        <v>10.8</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599</v>
      </c>
      <c r="S31" s="611"/>
      <c r="T31" s="611"/>
      <c r="U31" s="611"/>
      <c r="V31" s="611"/>
      <c r="W31" s="611"/>
      <c r="X31" s="611"/>
      <c r="Y31" s="612"/>
      <c r="Z31" s="613">
        <v>0</v>
      </c>
      <c r="AA31" s="613"/>
      <c r="AB31" s="613"/>
      <c r="AC31" s="613"/>
      <c r="AD31" s="614">
        <v>599</v>
      </c>
      <c r="AE31" s="614"/>
      <c r="AF31" s="614"/>
      <c r="AG31" s="614"/>
      <c r="AH31" s="614"/>
      <c r="AI31" s="614"/>
      <c r="AJ31" s="614"/>
      <c r="AK31" s="614"/>
      <c r="AL31" s="615">
        <v>0</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98.9</v>
      </c>
      <c r="BH31" s="654"/>
      <c r="BI31" s="654"/>
      <c r="BJ31" s="654"/>
      <c r="BK31" s="654"/>
      <c r="BL31" s="654"/>
      <c r="BM31" s="605">
        <v>96.9</v>
      </c>
      <c r="BN31" s="654"/>
      <c r="BO31" s="654"/>
      <c r="BP31" s="654"/>
      <c r="BQ31" s="655"/>
      <c r="BR31" s="666">
        <v>99.1</v>
      </c>
      <c r="BS31" s="654"/>
      <c r="BT31" s="654"/>
      <c r="BU31" s="654"/>
      <c r="BV31" s="654"/>
      <c r="BW31" s="654"/>
      <c r="BX31" s="605">
        <v>97.1</v>
      </c>
      <c r="BY31" s="654"/>
      <c r="BZ31" s="654"/>
      <c r="CA31" s="654"/>
      <c r="CB31" s="655"/>
      <c r="CD31" s="648"/>
      <c r="CE31" s="649"/>
      <c r="CF31" s="607" t="s">
        <v>300</v>
      </c>
      <c r="CG31" s="608"/>
      <c r="CH31" s="608"/>
      <c r="CI31" s="608"/>
      <c r="CJ31" s="608"/>
      <c r="CK31" s="608"/>
      <c r="CL31" s="608"/>
      <c r="CM31" s="608"/>
      <c r="CN31" s="608"/>
      <c r="CO31" s="608"/>
      <c r="CP31" s="608"/>
      <c r="CQ31" s="609"/>
      <c r="CR31" s="610">
        <v>35581</v>
      </c>
      <c r="CS31" s="642"/>
      <c r="CT31" s="642"/>
      <c r="CU31" s="642"/>
      <c r="CV31" s="642"/>
      <c r="CW31" s="642"/>
      <c r="CX31" s="642"/>
      <c r="CY31" s="643"/>
      <c r="CZ31" s="615">
        <v>0.3</v>
      </c>
      <c r="DA31" s="640"/>
      <c r="DB31" s="640"/>
      <c r="DC31" s="644"/>
      <c r="DD31" s="619">
        <v>34953</v>
      </c>
      <c r="DE31" s="642"/>
      <c r="DF31" s="642"/>
      <c r="DG31" s="642"/>
      <c r="DH31" s="642"/>
      <c r="DI31" s="642"/>
      <c r="DJ31" s="642"/>
      <c r="DK31" s="643"/>
      <c r="DL31" s="619">
        <v>34953</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1006092</v>
      </c>
      <c r="S32" s="611"/>
      <c r="T32" s="611"/>
      <c r="U32" s="611"/>
      <c r="V32" s="611"/>
      <c r="W32" s="611"/>
      <c r="X32" s="611"/>
      <c r="Y32" s="612"/>
      <c r="Z32" s="613">
        <v>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98.7</v>
      </c>
      <c r="BH32" s="642"/>
      <c r="BI32" s="642"/>
      <c r="BJ32" s="642"/>
      <c r="BK32" s="642"/>
      <c r="BL32" s="642"/>
      <c r="BM32" s="616">
        <v>97.3</v>
      </c>
      <c r="BN32" s="642"/>
      <c r="BO32" s="642"/>
      <c r="BP32" s="642"/>
      <c r="BQ32" s="665"/>
      <c r="BR32" s="667">
        <v>99</v>
      </c>
      <c r="BS32" s="642"/>
      <c r="BT32" s="642"/>
      <c r="BU32" s="642"/>
      <c r="BV32" s="642"/>
      <c r="BW32" s="642"/>
      <c r="BX32" s="616">
        <v>97.6</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3111</v>
      </c>
      <c r="S33" s="611"/>
      <c r="T33" s="611"/>
      <c r="U33" s="611"/>
      <c r="V33" s="611"/>
      <c r="W33" s="611"/>
      <c r="X33" s="611"/>
      <c r="Y33" s="612"/>
      <c r="Z33" s="613">
        <v>0</v>
      </c>
      <c r="AA33" s="613"/>
      <c r="AB33" s="613"/>
      <c r="AC33" s="613"/>
      <c r="AD33" s="614">
        <v>1679</v>
      </c>
      <c r="AE33" s="614"/>
      <c r="AF33" s="614"/>
      <c r="AG33" s="614"/>
      <c r="AH33" s="614"/>
      <c r="AI33" s="614"/>
      <c r="AJ33" s="614"/>
      <c r="AK33" s="614"/>
      <c r="AL33" s="615">
        <v>0</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98.9</v>
      </c>
      <c r="BH33" s="669"/>
      <c r="BI33" s="669"/>
      <c r="BJ33" s="669"/>
      <c r="BK33" s="669"/>
      <c r="BL33" s="669"/>
      <c r="BM33" s="670">
        <v>96.2</v>
      </c>
      <c r="BN33" s="669"/>
      <c r="BO33" s="669"/>
      <c r="BP33" s="669"/>
      <c r="BQ33" s="671"/>
      <c r="BR33" s="668">
        <v>99</v>
      </c>
      <c r="BS33" s="669"/>
      <c r="BT33" s="669"/>
      <c r="BU33" s="669"/>
      <c r="BV33" s="669"/>
      <c r="BW33" s="669"/>
      <c r="BX33" s="670">
        <v>96.4</v>
      </c>
      <c r="BY33" s="669"/>
      <c r="BZ33" s="669"/>
      <c r="CA33" s="669"/>
      <c r="CB33" s="671"/>
      <c r="CD33" s="607" t="s">
        <v>307</v>
      </c>
      <c r="CE33" s="608"/>
      <c r="CF33" s="608"/>
      <c r="CG33" s="608"/>
      <c r="CH33" s="608"/>
      <c r="CI33" s="608"/>
      <c r="CJ33" s="608"/>
      <c r="CK33" s="608"/>
      <c r="CL33" s="608"/>
      <c r="CM33" s="608"/>
      <c r="CN33" s="608"/>
      <c r="CO33" s="608"/>
      <c r="CP33" s="608"/>
      <c r="CQ33" s="609"/>
      <c r="CR33" s="610">
        <v>5791471</v>
      </c>
      <c r="CS33" s="642"/>
      <c r="CT33" s="642"/>
      <c r="CU33" s="642"/>
      <c r="CV33" s="642"/>
      <c r="CW33" s="642"/>
      <c r="CX33" s="642"/>
      <c r="CY33" s="643"/>
      <c r="CZ33" s="615">
        <v>42.5</v>
      </c>
      <c r="DA33" s="640"/>
      <c r="DB33" s="640"/>
      <c r="DC33" s="644"/>
      <c r="DD33" s="619">
        <v>4271894</v>
      </c>
      <c r="DE33" s="642"/>
      <c r="DF33" s="642"/>
      <c r="DG33" s="642"/>
      <c r="DH33" s="642"/>
      <c r="DI33" s="642"/>
      <c r="DJ33" s="642"/>
      <c r="DK33" s="643"/>
      <c r="DL33" s="619">
        <v>3334601</v>
      </c>
      <c r="DM33" s="642"/>
      <c r="DN33" s="642"/>
      <c r="DO33" s="642"/>
      <c r="DP33" s="642"/>
      <c r="DQ33" s="642"/>
      <c r="DR33" s="642"/>
      <c r="DS33" s="642"/>
      <c r="DT33" s="642"/>
      <c r="DU33" s="642"/>
      <c r="DV33" s="643"/>
      <c r="DW33" s="615">
        <v>41.2</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266161</v>
      </c>
      <c r="S34" s="611"/>
      <c r="T34" s="611"/>
      <c r="U34" s="611"/>
      <c r="V34" s="611"/>
      <c r="W34" s="611"/>
      <c r="X34" s="611"/>
      <c r="Y34" s="612"/>
      <c r="Z34" s="613">
        <v>1.9</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1877981</v>
      </c>
      <c r="CS34" s="611"/>
      <c r="CT34" s="611"/>
      <c r="CU34" s="611"/>
      <c r="CV34" s="611"/>
      <c r="CW34" s="611"/>
      <c r="CX34" s="611"/>
      <c r="CY34" s="612"/>
      <c r="CZ34" s="615">
        <v>13.8</v>
      </c>
      <c r="DA34" s="640"/>
      <c r="DB34" s="640"/>
      <c r="DC34" s="644"/>
      <c r="DD34" s="619">
        <v>1402651</v>
      </c>
      <c r="DE34" s="611"/>
      <c r="DF34" s="611"/>
      <c r="DG34" s="611"/>
      <c r="DH34" s="611"/>
      <c r="DI34" s="611"/>
      <c r="DJ34" s="611"/>
      <c r="DK34" s="612"/>
      <c r="DL34" s="619">
        <v>1226557</v>
      </c>
      <c r="DM34" s="611"/>
      <c r="DN34" s="611"/>
      <c r="DO34" s="611"/>
      <c r="DP34" s="611"/>
      <c r="DQ34" s="611"/>
      <c r="DR34" s="611"/>
      <c r="DS34" s="611"/>
      <c r="DT34" s="611"/>
      <c r="DU34" s="611"/>
      <c r="DV34" s="612"/>
      <c r="DW34" s="615">
        <v>15.1</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516923</v>
      </c>
      <c r="S35" s="611"/>
      <c r="T35" s="611"/>
      <c r="U35" s="611"/>
      <c r="V35" s="611"/>
      <c r="W35" s="611"/>
      <c r="X35" s="611"/>
      <c r="Y35" s="612"/>
      <c r="Z35" s="613">
        <v>3.6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43553</v>
      </c>
      <c r="CS35" s="642"/>
      <c r="CT35" s="642"/>
      <c r="CU35" s="642"/>
      <c r="CV35" s="642"/>
      <c r="CW35" s="642"/>
      <c r="CX35" s="642"/>
      <c r="CY35" s="643"/>
      <c r="CZ35" s="615">
        <v>0.3</v>
      </c>
      <c r="DA35" s="640"/>
      <c r="DB35" s="640"/>
      <c r="DC35" s="644"/>
      <c r="DD35" s="619">
        <v>30693</v>
      </c>
      <c r="DE35" s="642"/>
      <c r="DF35" s="642"/>
      <c r="DG35" s="642"/>
      <c r="DH35" s="642"/>
      <c r="DI35" s="642"/>
      <c r="DJ35" s="642"/>
      <c r="DK35" s="643"/>
      <c r="DL35" s="619">
        <v>25585</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470735</v>
      </c>
      <c r="S36" s="611"/>
      <c r="T36" s="611"/>
      <c r="U36" s="611"/>
      <c r="V36" s="611"/>
      <c r="W36" s="611"/>
      <c r="X36" s="611"/>
      <c r="Y36" s="612"/>
      <c r="Z36" s="613">
        <v>3.3</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2116415</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3579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1886327</v>
      </c>
      <c r="CS36" s="611"/>
      <c r="CT36" s="611"/>
      <c r="CU36" s="611"/>
      <c r="CV36" s="611"/>
      <c r="CW36" s="611"/>
      <c r="CX36" s="611"/>
      <c r="CY36" s="612"/>
      <c r="CZ36" s="615">
        <v>13.8</v>
      </c>
      <c r="DA36" s="640"/>
      <c r="DB36" s="640"/>
      <c r="DC36" s="644"/>
      <c r="DD36" s="619">
        <v>1393229</v>
      </c>
      <c r="DE36" s="611"/>
      <c r="DF36" s="611"/>
      <c r="DG36" s="611"/>
      <c r="DH36" s="611"/>
      <c r="DI36" s="611"/>
      <c r="DJ36" s="611"/>
      <c r="DK36" s="612"/>
      <c r="DL36" s="619">
        <v>991799</v>
      </c>
      <c r="DM36" s="611"/>
      <c r="DN36" s="611"/>
      <c r="DO36" s="611"/>
      <c r="DP36" s="611"/>
      <c r="DQ36" s="611"/>
      <c r="DR36" s="611"/>
      <c r="DS36" s="611"/>
      <c r="DT36" s="611"/>
      <c r="DU36" s="611"/>
      <c r="DV36" s="612"/>
      <c r="DW36" s="615">
        <v>12.2</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294837</v>
      </c>
      <c r="S37" s="611"/>
      <c r="T37" s="611"/>
      <c r="U37" s="611"/>
      <c r="V37" s="611"/>
      <c r="W37" s="611"/>
      <c r="X37" s="611"/>
      <c r="Y37" s="612"/>
      <c r="Z37" s="613">
        <v>2.1</v>
      </c>
      <c r="AA37" s="613"/>
      <c r="AB37" s="613"/>
      <c r="AC37" s="613"/>
      <c r="AD37" s="614">
        <v>50</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711254</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-8331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401839</v>
      </c>
      <c r="CS37" s="642"/>
      <c r="CT37" s="642"/>
      <c r="CU37" s="642"/>
      <c r="CV37" s="642"/>
      <c r="CW37" s="642"/>
      <c r="CX37" s="642"/>
      <c r="CY37" s="643"/>
      <c r="CZ37" s="615">
        <v>2.9</v>
      </c>
      <c r="DA37" s="640"/>
      <c r="DB37" s="640"/>
      <c r="DC37" s="644"/>
      <c r="DD37" s="619">
        <v>146268</v>
      </c>
      <c r="DE37" s="642"/>
      <c r="DF37" s="642"/>
      <c r="DG37" s="642"/>
      <c r="DH37" s="642"/>
      <c r="DI37" s="642"/>
      <c r="DJ37" s="642"/>
      <c r="DK37" s="643"/>
      <c r="DL37" s="619">
        <v>128498</v>
      </c>
      <c r="DM37" s="642"/>
      <c r="DN37" s="642"/>
      <c r="DO37" s="642"/>
      <c r="DP37" s="642"/>
      <c r="DQ37" s="642"/>
      <c r="DR37" s="642"/>
      <c r="DS37" s="642"/>
      <c r="DT37" s="642"/>
      <c r="DU37" s="642"/>
      <c r="DV37" s="643"/>
      <c r="DW37" s="615">
        <v>1.6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870900</v>
      </c>
      <c r="S38" s="611"/>
      <c r="T38" s="611"/>
      <c r="U38" s="611"/>
      <c r="V38" s="611"/>
      <c r="W38" s="611"/>
      <c r="X38" s="611"/>
      <c r="Y38" s="612"/>
      <c r="Z38" s="613">
        <v>6.1</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48427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4755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1354444</v>
      </c>
      <c r="CS38" s="611"/>
      <c r="CT38" s="611"/>
      <c r="CU38" s="611"/>
      <c r="CV38" s="611"/>
      <c r="CW38" s="611"/>
      <c r="CX38" s="611"/>
      <c r="CY38" s="612"/>
      <c r="CZ38" s="615">
        <v>9.9</v>
      </c>
      <c r="DA38" s="640"/>
      <c r="DB38" s="640"/>
      <c r="DC38" s="644"/>
      <c r="DD38" s="619">
        <v>1105517</v>
      </c>
      <c r="DE38" s="611"/>
      <c r="DF38" s="611"/>
      <c r="DG38" s="611"/>
      <c r="DH38" s="611"/>
      <c r="DI38" s="611"/>
      <c r="DJ38" s="611"/>
      <c r="DK38" s="612"/>
      <c r="DL38" s="619">
        <v>1090660</v>
      </c>
      <c r="DM38" s="611"/>
      <c r="DN38" s="611"/>
      <c r="DO38" s="611"/>
      <c r="DP38" s="611"/>
      <c r="DQ38" s="611"/>
      <c r="DR38" s="611"/>
      <c r="DS38" s="611"/>
      <c r="DT38" s="611"/>
      <c r="DU38" s="611"/>
      <c r="DV38" s="612"/>
      <c r="DW38" s="615">
        <v>13.5</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2290</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7439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359586</v>
      </c>
      <c r="CS39" s="642"/>
      <c r="CT39" s="642"/>
      <c r="CU39" s="642"/>
      <c r="CV39" s="642"/>
      <c r="CW39" s="642"/>
      <c r="CX39" s="642"/>
      <c r="CY39" s="643"/>
      <c r="CZ39" s="615">
        <v>2.6</v>
      </c>
      <c r="DA39" s="640"/>
      <c r="DB39" s="640"/>
      <c r="DC39" s="644"/>
      <c r="DD39" s="619">
        <v>86304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63600</v>
      </c>
      <c r="S40" s="611"/>
      <c r="T40" s="611"/>
      <c r="U40" s="611"/>
      <c r="V40" s="611"/>
      <c r="W40" s="611"/>
      <c r="X40" s="611"/>
      <c r="Y40" s="612"/>
      <c r="Z40" s="613">
        <v>0.4</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4"/>
      <c r="BM40" s="608" t="s">
        <v>333</v>
      </c>
      <c r="BN40" s="608"/>
      <c r="BO40" s="608"/>
      <c r="BP40" s="608"/>
      <c r="BQ40" s="608"/>
      <c r="BR40" s="608"/>
      <c r="BS40" s="608"/>
      <c r="BT40" s="608"/>
      <c r="BU40" s="609"/>
      <c r="BV40" s="610">
        <v>100</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269580</v>
      </c>
      <c r="CS40" s="611"/>
      <c r="CT40" s="611"/>
      <c r="CU40" s="611"/>
      <c r="CV40" s="611"/>
      <c r="CW40" s="611"/>
      <c r="CX40" s="611"/>
      <c r="CY40" s="612"/>
      <c r="CZ40" s="615">
        <v>2</v>
      </c>
      <c r="DA40" s="640"/>
      <c r="DB40" s="640"/>
      <c r="DC40" s="644"/>
      <c r="DD40" s="619">
        <v>253500</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14272899</v>
      </c>
      <c r="S41" s="683"/>
      <c r="T41" s="683"/>
      <c r="U41" s="683"/>
      <c r="V41" s="683"/>
      <c r="W41" s="683"/>
      <c r="X41" s="683"/>
      <c r="Y41" s="687"/>
      <c r="Z41" s="688">
        <v>100</v>
      </c>
      <c r="AA41" s="688"/>
      <c r="AB41" s="688"/>
      <c r="AC41" s="688"/>
      <c r="AD41" s="689">
        <v>8038759</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247768</v>
      </c>
      <c r="BA41" s="611"/>
      <c r="BB41" s="611"/>
      <c r="BC41" s="611"/>
      <c r="BD41" s="642"/>
      <c r="BE41" s="642"/>
      <c r="BF41" s="665"/>
      <c r="BG41" s="658"/>
      <c r="BH41" s="659"/>
      <c r="BI41" s="659"/>
      <c r="BJ41" s="659"/>
      <c r="BK41" s="659"/>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1106676</v>
      </c>
      <c r="BA42" s="683"/>
      <c r="BB42" s="683"/>
      <c r="BC42" s="683"/>
      <c r="BD42" s="669"/>
      <c r="BE42" s="669"/>
      <c r="BF42" s="671"/>
      <c r="BG42" s="660"/>
      <c r="BH42" s="661"/>
      <c r="BI42" s="661"/>
      <c r="BJ42" s="661"/>
      <c r="BK42" s="661"/>
      <c r="BL42" s="215"/>
      <c r="BM42" s="632" t="s">
        <v>340</v>
      </c>
      <c r="BN42" s="632"/>
      <c r="BO42" s="632"/>
      <c r="BP42" s="632"/>
      <c r="BQ42" s="632"/>
      <c r="BR42" s="632"/>
      <c r="BS42" s="632"/>
      <c r="BT42" s="632"/>
      <c r="BU42" s="633"/>
      <c r="BV42" s="682">
        <v>328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1743702</v>
      </c>
      <c r="CS42" s="642"/>
      <c r="CT42" s="642"/>
      <c r="CU42" s="642"/>
      <c r="CV42" s="642"/>
      <c r="CW42" s="642"/>
      <c r="CX42" s="642"/>
      <c r="CY42" s="643"/>
      <c r="CZ42" s="615">
        <v>12.8</v>
      </c>
      <c r="DA42" s="640"/>
      <c r="DB42" s="640"/>
      <c r="DC42" s="644"/>
      <c r="DD42" s="619">
        <v>394412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73360</v>
      </c>
      <c r="CS43" s="642"/>
      <c r="CT43" s="642"/>
      <c r="CU43" s="642"/>
      <c r="CV43" s="642"/>
      <c r="CW43" s="642"/>
      <c r="CX43" s="642"/>
      <c r="CY43" s="643"/>
      <c r="CZ43" s="615">
        <v>0.5</v>
      </c>
      <c r="DA43" s="640"/>
      <c r="DB43" s="640"/>
      <c r="DC43" s="644"/>
      <c r="DD43" s="619">
        <v>73360</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1691808</v>
      </c>
      <c r="CS44" s="611"/>
      <c r="CT44" s="611"/>
      <c r="CU44" s="611"/>
      <c r="CV44" s="611"/>
      <c r="CW44" s="611"/>
      <c r="CX44" s="611"/>
      <c r="CY44" s="612"/>
      <c r="CZ44" s="615">
        <v>12.4</v>
      </c>
      <c r="DA44" s="616"/>
      <c r="DB44" s="616"/>
      <c r="DC44" s="622"/>
      <c r="DD44" s="619">
        <v>342518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894938</v>
      </c>
      <c r="CS45" s="642"/>
      <c r="CT45" s="642"/>
      <c r="CU45" s="642"/>
      <c r="CV45" s="642"/>
      <c r="CW45" s="642"/>
      <c r="CX45" s="642"/>
      <c r="CY45" s="643"/>
      <c r="CZ45" s="615">
        <v>6.6</v>
      </c>
      <c r="DA45" s="640"/>
      <c r="DB45" s="640"/>
      <c r="DC45" s="644"/>
      <c r="DD45" s="619">
        <v>74591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48"/>
      <c r="CE46" s="649"/>
      <c r="CF46" s="607" t="s">
        <v>348</v>
      </c>
      <c r="CG46" s="608"/>
      <c r="CH46" s="608"/>
      <c r="CI46" s="608"/>
      <c r="CJ46" s="608"/>
      <c r="CK46" s="608"/>
      <c r="CL46" s="608"/>
      <c r="CM46" s="608"/>
      <c r="CN46" s="608"/>
      <c r="CO46" s="608"/>
      <c r="CP46" s="608"/>
      <c r="CQ46" s="609"/>
      <c r="CR46" s="610">
        <v>780702</v>
      </c>
      <c r="CS46" s="611"/>
      <c r="CT46" s="611"/>
      <c r="CU46" s="611"/>
      <c r="CV46" s="611"/>
      <c r="CW46" s="611"/>
      <c r="CX46" s="611"/>
      <c r="CY46" s="612"/>
      <c r="CZ46" s="615">
        <v>5.7</v>
      </c>
      <c r="DA46" s="616"/>
      <c r="DB46" s="616"/>
      <c r="DC46" s="622"/>
      <c r="DD46" s="619">
        <v>251759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48"/>
      <c r="CE47" s="649"/>
      <c r="CF47" s="607" t="s">
        <v>349</v>
      </c>
      <c r="CG47" s="608"/>
      <c r="CH47" s="608"/>
      <c r="CI47" s="608"/>
      <c r="CJ47" s="608"/>
      <c r="CK47" s="608"/>
      <c r="CL47" s="608"/>
      <c r="CM47" s="608"/>
      <c r="CN47" s="608"/>
      <c r="CO47" s="608"/>
      <c r="CP47" s="608"/>
      <c r="CQ47" s="609"/>
      <c r="CR47" s="610">
        <v>51894</v>
      </c>
      <c r="CS47" s="642"/>
      <c r="CT47" s="642"/>
      <c r="CU47" s="642"/>
      <c r="CV47" s="642"/>
      <c r="CW47" s="642"/>
      <c r="CX47" s="642"/>
      <c r="CY47" s="643"/>
      <c r="CZ47" s="615">
        <v>0.4</v>
      </c>
      <c r="DA47" s="640"/>
      <c r="DB47" s="640"/>
      <c r="DC47" s="644"/>
      <c r="DD47" s="619">
        <v>51894</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1" t="s">
        <v>351</v>
      </c>
      <c r="CE49" s="632"/>
      <c r="CF49" s="632"/>
      <c r="CG49" s="632"/>
      <c r="CH49" s="632"/>
      <c r="CI49" s="632"/>
      <c r="CJ49" s="632"/>
      <c r="CK49" s="632"/>
      <c r="CL49" s="632"/>
      <c r="CM49" s="632"/>
      <c r="CN49" s="632"/>
      <c r="CO49" s="632"/>
      <c r="CP49" s="632"/>
      <c r="CQ49" s="633"/>
      <c r="CR49" s="682">
        <v>13625967</v>
      </c>
      <c r="CS49" s="669"/>
      <c r="CT49" s="669"/>
      <c r="CU49" s="669"/>
      <c r="CV49" s="669"/>
      <c r="CW49" s="669"/>
      <c r="CX49" s="669"/>
      <c r="CY49" s="698"/>
      <c r="CZ49" s="690">
        <v>100</v>
      </c>
      <c r="DA49" s="699"/>
      <c r="DB49" s="699"/>
      <c r="DC49" s="700"/>
      <c r="DD49" s="701">
        <v>8876915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UHvFpq8562sF2M8L7mX2FuNXFHk1vdjTBb1ocSIbFtigx8wI1Sc/DYXLjM3i63uIclNugfgMijGfHeNCU3yiYw==" saltValue="cx95rgaRZW8CiHJi5NNp3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14283</v>
      </c>
      <c r="R7" s="740"/>
      <c r="S7" s="740"/>
      <c r="T7" s="740"/>
      <c r="U7" s="740"/>
      <c r="V7" s="740">
        <v>13636</v>
      </c>
      <c r="W7" s="740"/>
      <c r="X7" s="740"/>
      <c r="Y7" s="740"/>
      <c r="Z7" s="740"/>
      <c r="AA7" s="740">
        <v>647</v>
      </c>
      <c r="AB7" s="740"/>
      <c r="AC7" s="740"/>
      <c r="AD7" s="740"/>
      <c r="AE7" s="741"/>
      <c r="AF7" s="742">
        <v>499</v>
      </c>
      <c r="AG7" s="743"/>
      <c r="AH7" s="743"/>
      <c r="AI7" s="743"/>
      <c r="AJ7" s="744"/>
      <c r="AK7" s="745">
        <v>517</v>
      </c>
      <c r="AL7" s="746"/>
      <c r="AM7" s="746"/>
      <c r="AN7" s="746"/>
      <c r="AO7" s="746"/>
      <c r="AP7" s="746">
        <v>9999</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551</v>
      </c>
      <c r="BT7" s="734"/>
      <c r="BU7" s="734"/>
      <c r="BV7" s="734"/>
      <c r="BW7" s="734"/>
      <c r="BX7" s="734"/>
      <c r="BY7" s="734"/>
      <c r="BZ7" s="734"/>
      <c r="CA7" s="734"/>
      <c r="CB7" s="734"/>
      <c r="CC7" s="734"/>
      <c r="CD7" s="734"/>
      <c r="CE7" s="734"/>
      <c r="CF7" s="734"/>
      <c r="CG7" s="749"/>
      <c r="CH7" s="730">
        <v>3</v>
      </c>
      <c r="CI7" s="731"/>
      <c r="CJ7" s="731"/>
      <c r="CK7" s="731"/>
      <c r="CL7" s="732"/>
      <c r="CM7" s="730">
        <v>17</v>
      </c>
      <c r="CN7" s="731"/>
      <c r="CO7" s="731"/>
      <c r="CP7" s="731"/>
      <c r="CQ7" s="732"/>
      <c r="CR7" s="730">
        <v>3</v>
      </c>
      <c r="CS7" s="731"/>
      <c r="CT7" s="731"/>
      <c r="CU7" s="731"/>
      <c r="CV7" s="732"/>
      <c r="CW7" s="730">
        <v>3</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v>14283</v>
      </c>
      <c r="R23" s="780"/>
      <c r="S23" s="780"/>
      <c r="T23" s="780"/>
      <c r="U23" s="780"/>
      <c r="V23" s="780">
        <v>13636</v>
      </c>
      <c r="W23" s="780"/>
      <c r="X23" s="780"/>
      <c r="Y23" s="780"/>
      <c r="Z23" s="780"/>
      <c r="AA23" s="780">
        <v>647</v>
      </c>
      <c r="AB23" s="780"/>
      <c r="AC23" s="780"/>
      <c r="AD23" s="780"/>
      <c r="AE23" s="781"/>
      <c r="AF23" s="782">
        <v>499</v>
      </c>
      <c r="AG23" s="780"/>
      <c r="AH23" s="780"/>
      <c r="AI23" s="780"/>
      <c r="AJ23" s="783"/>
      <c r="AK23" s="784"/>
      <c r="AL23" s="785"/>
      <c r="AM23" s="785"/>
      <c r="AN23" s="785"/>
      <c r="AO23" s="785"/>
      <c r="AP23" s="780">
        <v>9999</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3640</v>
      </c>
      <c r="R28" s="810"/>
      <c r="S28" s="810"/>
      <c r="T28" s="810"/>
      <c r="U28" s="810"/>
      <c r="V28" s="810">
        <v>3636</v>
      </c>
      <c r="W28" s="810"/>
      <c r="X28" s="810"/>
      <c r="Y28" s="810"/>
      <c r="Z28" s="810"/>
      <c r="AA28" s="810">
        <v>4</v>
      </c>
      <c r="AB28" s="810"/>
      <c r="AC28" s="810"/>
      <c r="AD28" s="810"/>
      <c r="AE28" s="811"/>
      <c r="AF28" s="812">
        <v>4</v>
      </c>
      <c r="AG28" s="810"/>
      <c r="AH28" s="810"/>
      <c r="AI28" s="810"/>
      <c r="AJ28" s="813"/>
      <c r="AK28" s="814">
        <v>248</v>
      </c>
      <c r="AL28" s="815"/>
      <c r="AM28" s="815"/>
      <c r="AN28" s="815"/>
      <c r="AO28" s="815"/>
      <c r="AP28" s="815" t="s">
        <v>550</v>
      </c>
      <c r="AQ28" s="815"/>
      <c r="AR28" s="815"/>
      <c r="AS28" s="815"/>
      <c r="AT28" s="815"/>
      <c r="AU28" s="815" t="s">
        <v>550</v>
      </c>
      <c r="AV28" s="815"/>
      <c r="AW28" s="815"/>
      <c r="AX28" s="815"/>
      <c r="AY28" s="815"/>
      <c r="AZ28" s="816" t="s">
        <v>550</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3649</v>
      </c>
      <c r="R29" s="771"/>
      <c r="S29" s="771"/>
      <c r="T29" s="771"/>
      <c r="U29" s="771"/>
      <c r="V29" s="771">
        <v>3532</v>
      </c>
      <c r="W29" s="771"/>
      <c r="X29" s="771"/>
      <c r="Y29" s="771"/>
      <c r="Z29" s="771"/>
      <c r="AA29" s="771">
        <v>117</v>
      </c>
      <c r="AB29" s="771"/>
      <c r="AC29" s="771"/>
      <c r="AD29" s="771"/>
      <c r="AE29" s="772"/>
      <c r="AF29" s="773">
        <v>117</v>
      </c>
      <c r="AG29" s="774"/>
      <c r="AH29" s="774"/>
      <c r="AI29" s="774"/>
      <c r="AJ29" s="775"/>
      <c r="AK29" s="821">
        <v>564</v>
      </c>
      <c r="AL29" s="817"/>
      <c r="AM29" s="817"/>
      <c r="AN29" s="817"/>
      <c r="AO29" s="817"/>
      <c r="AP29" s="817" t="s">
        <v>550</v>
      </c>
      <c r="AQ29" s="817"/>
      <c r="AR29" s="817"/>
      <c r="AS29" s="817"/>
      <c r="AT29" s="817"/>
      <c r="AU29" s="817" t="s">
        <v>550</v>
      </c>
      <c r="AV29" s="817"/>
      <c r="AW29" s="817"/>
      <c r="AX29" s="817"/>
      <c r="AY29" s="817"/>
      <c r="AZ29" s="818" t="s">
        <v>550</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464</v>
      </c>
      <c r="R30" s="771"/>
      <c r="S30" s="771"/>
      <c r="T30" s="771"/>
      <c r="U30" s="771"/>
      <c r="V30" s="771">
        <v>462</v>
      </c>
      <c r="W30" s="771"/>
      <c r="X30" s="771"/>
      <c r="Y30" s="771"/>
      <c r="Z30" s="771"/>
      <c r="AA30" s="771">
        <v>2</v>
      </c>
      <c r="AB30" s="771"/>
      <c r="AC30" s="771"/>
      <c r="AD30" s="771"/>
      <c r="AE30" s="772"/>
      <c r="AF30" s="773">
        <v>2</v>
      </c>
      <c r="AG30" s="774"/>
      <c r="AH30" s="774"/>
      <c r="AI30" s="774"/>
      <c r="AJ30" s="775"/>
      <c r="AK30" s="821">
        <v>136</v>
      </c>
      <c r="AL30" s="817"/>
      <c r="AM30" s="817"/>
      <c r="AN30" s="817"/>
      <c r="AO30" s="817"/>
      <c r="AP30" s="817" t="s">
        <v>550</v>
      </c>
      <c r="AQ30" s="817"/>
      <c r="AR30" s="817"/>
      <c r="AS30" s="817"/>
      <c r="AT30" s="817"/>
      <c r="AU30" s="817" t="s">
        <v>550</v>
      </c>
      <c r="AV30" s="817"/>
      <c r="AW30" s="817"/>
      <c r="AX30" s="817"/>
      <c r="AY30" s="817"/>
      <c r="AZ30" s="818" t="s">
        <v>550</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754</v>
      </c>
      <c r="R31" s="771"/>
      <c r="S31" s="771"/>
      <c r="T31" s="771"/>
      <c r="U31" s="771"/>
      <c r="V31" s="771">
        <v>665</v>
      </c>
      <c r="W31" s="771"/>
      <c r="X31" s="771"/>
      <c r="Y31" s="771"/>
      <c r="Z31" s="771"/>
      <c r="AA31" s="771">
        <v>89</v>
      </c>
      <c r="AB31" s="771"/>
      <c r="AC31" s="771"/>
      <c r="AD31" s="771"/>
      <c r="AE31" s="772"/>
      <c r="AF31" s="773">
        <v>1340</v>
      </c>
      <c r="AG31" s="774"/>
      <c r="AH31" s="774"/>
      <c r="AI31" s="774"/>
      <c r="AJ31" s="775"/>
      <c r="AK31" s="821">
        <v>42</v>
      </c>
      <c r="AL31" s="817"/>
      <c r="AM31" s="817"/>
      <c r="AN31" s="817"/>
      <c r="AO31" s="817"/>
      <c r="AP31" s="817">
        <v>2325</v>
      </c>
      <c r="AQ31" s="817"/>
      <c r="AR31" s="817"/>
      <c r="AS31" s="817"/>
      <c r="AT31" s="817"/>
      <c r="AU31" s="817" t="s">
        <v>550</v>
      </c>
      <c r="AV31" s="817"/>
      <c r="AW31" s="817"/>
      <c r="AX31" s="817"/>
      <c r="AY31" s="817"/>
      <c r="AZ31" s="818" t="s">
        <v>550</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2</v>
      </c>
      <c r="R32" s="771"/>
      <c r="S32" s="771"/>
      <c r="T32" s="771"/>
      <c r="U32" s="771"/>
      <c r="V32" s="771">
        <v>2</v>
      </c>
      <c r="W32" s="771"/>
      <c r="X32" s="771"/>
      <c r="Y32" s="771"/>
      <c r="Z32" s="771"/>
      <c r="AA32" s="771">
        <v>0</v>
      </c>
      <c r="AB32" s="771"/>
      <c r="AC32" s="771"/>
      <c r="AD32" s="771"/>
      <c r="AE32" s="772"/>
      <c r="AF32" s="773">
        <v>117</v>
      </c>
      <c r="AG32" s="774"/>
      <c r="AH32" s="774"/>
      <c r="AI32" s="774"/>
      <c r="AJ32" s="775"/>
      <c r="AK32" s="821">
        <v>2</v>
      </c>
      <c r="AL32" s="817"/>
      <c r="AM32" s="817"/>
      <c r="AN32" s="817"/>
      <c r="AO32" s="817"/>
      <c r="AP32" s="817" t="s">
        <v>550</v>
      </c>
      <c r="AQ32" s="817"/>
      <c r="AR32" s="817"/>
      <c r="AS32" s="817"/>
      <c r="AT32" s="817"/>
      <c r="AU32" s="817" t="s">
        <v>550</v>
      </c>
      <c r="AV32" s="817"/>
      <c r="AW32" s="817"/>
      <c r="AX32" s="817"/>
      <c r="AY32" s="817"/>
      <c r="AZ32" s="818" t="s">
        <v>550</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660</v>
      </c>
      <c r="R33" s="771"/>
      <c r="S33" s="771"/>
      <c r="T33" s="771"/>
      <c r="U33" s="771"/>
      <c r="V33" s="771">
        <v>606</v>
      </c>
      <c r="W33" s="771"/>
      <c r="X33" s="771"/>
      <c r="Y33" s="771"/>
      <c r="Z33" s="771"/>
      <c r="AA33" s="771">
        <v>54</v>
      </c>
      <c r="AB33" s="771"/>
      <c r="AC33" s="771"/>
      <c r="AD33" s="771"/>
      <c r="AE33" s="772"/>
      <c r="AF33" s="773">
        <v>162</v>
      </c>
      <c r="AG33" s="774"/>
      <c r="AH33" s="774"/>
      <c r="AI33" s="774"/>
      <c r="AJ33" s="775"/>
      <c r="AK33" s="821">
        <v>503</v>
      </c>
      <c r="AL33" s="817"/>
      <c r="AM33" s="817"/>
      <c r="AN33" s="817"/>
      <c r="AO33" s="817"/>
      <c r="AP33" s="817">
        <v>3400</v>
      </c>
      <c r="AQ33" s="817"/>
      <c r="AR33" s="817"/>
      <c r="AS33" s="817"/>
      <c r="AT33" s="817"/>
      <c r="AU33" s="817">
        <v>2421</v>
      </c>
      <c r="AV33" s="817"/>
      <c r="AW33" s="817"/>
      <c r="AX33" s="817"/>
      <c r="AY33" s="817"/>
      <c r="AZ33" s="818" t="s">
        <v>550</v>
      </c>
      <c r="BA33" s="818"/>
      <c r="BB33" s="818"/>
      <c r="BC33" s="818"/>
      <c r="BD33" s="818"/>
      <c r="BE33" s="819" t="s">
        <v>392</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395</v>
      </c>
      <c r="C34" s="768"/>
      <c r="D34" s="768"/>
      <c r="E34" s="768"/>
      <c r="F34" s="768"/>
      <c r="G34" s="768"/>
      <c r="H34" s="768"/>
      <c r="I34" s="768"/>
      <c r="J34" s="768"/>
      <c r="K34" s="768"/>
      <c r="L34" s="768"/>
      <c r="M34" s="768"/>
      <c r="N34" s="768"/>
      <c r="O34" s="768"/>
      <c r="P34" s="769"/>
      <c r="Q34" s="770">
        <v>313</v>
      </c>
      <c r="R34" s="771"/>
      <c r="S34" s="771"/>
      <c r="T34" s="771"/>
      <c r="U34" s="771"/>
      <c r="V34" s="771">
        <v>302</v>
      </c>
      <c r="W34" s="771"/>
      <c r="X34" s="771"/>
      <c r="Y34" s="771"/>
      <c r="Z34" s="771"/>
      <c r="AA34" s="771">
        <v>11</v>
      </c>
      <c r="AB34" s="771"/>
      <c r="AC34" s="771"/>
      <c r="AD34" s="771"/>
      <c r="AE34" s="772"/>
      <c r="AF34" s="773">
        <v>63</v>
      </c>
      <c r="AG34" s="774"/>
      <c r="AH34" s="774"/>
      <c r="AI34" s="774"/>
      <c r="AJ34" s="775"/>
      <c r="AK34" s="821">
        <v>203</v>
      </c>
      <c r="AL34" s="817"/>
      <c r="AM34" s="817"/>
      <c r="AN34" s="817"/>
      <c r="AO34" s="817"/>
      <c r="AP34" s="817">
        <v>1014</v>
      </c>
      <c r="AQ34" s="817"/>
      <c r="AR34" s="817"/>
      <c r="AS34" s="817"/>
      <c r="AT34" s="817"/>
      <c r="AU34" s="817">
        <v>808</v>
      </c>
      <c r="AV34" s="817"/>
      <c r="AW34" s="817"/>
      <c r="AX34" s="817"/>
      <c r="AY34" s="817"/>
      <c r="AZ34" s="818" t="s">
        <v>550</v>
      </c>
      <c r="BA34" s="818"/>
      <c r="BB34" s="818"/>
      <c r="BC34" s="818"/>
      <c r="BD34" s="818"/>
      <c r="BE34" s="819" t="s">
        <v>392</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1804</v>
      </c>
      <c r="AG63" s="831"/>
      <c r="AH63" s="831"/>
      <c r="AI63" s="831"/>
      <c r="AJ63" s="832"/>
      <c r="AK63" s="833"/>
      <c r="AL63" s="828"/>
      <c r="AM63" s="828"/>
      <c r="AN63" s="828"/>
      <c r="AO63" s="828"/>
      <c r="AP63" s="831">
        <v>6738</v>
      </c>
      <c r="AQ63" s="831"/>
      <c r="AR63" s="831"/>
      <c r="AS63" s="831"/>
      <c r="AT63" s="831"/>
      <c r="AU63" s="831">
        <v>3229</v>
      </c>
      <c r="AV63" s="831"/>
      <c r="AW63" s="831"/>
      <c r="AX63" s="831"/>
      <c r="AY63" s="831"/>
      <c r="AZ63" s="835"/>
      <c r="BA63" s="835"/>
      <c r="BB63" s="835"/>
      <c r="BC63" s="835"/>
      <c r="BD63" s="835"/>
      <c r="BE63" s="836"/>
      <c r="BF63" s="836"/>
      <c r="BG63" s="836"/>
      <c r="BH63" s="836"/>
      <c r="BI63" s="837"/>
      <c r="BJ63" s="838" t="s">
        <v>122</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15">
      <c r="A68" s="231">
        <v>1</v>
      </c>
      <c r="B68" s="856" t="s">
        <v>554</v>
      </c>
      <c r="C68" s="857"/>
      <c r="D68" s="857"/>
      <c r="E68" s="857"/>
      <c r="F68" s="857"/>
      <c r="G68" s="857"/>
      <c r="H68" s="857"/>
      <c r="I68" s="857"/>
      <c r="J68" s="857"/>
      <c r="K68" s="857"/>
      <c r="L68" s="857"/>
      <c r="M68" s="857"/>
      <c r="N68" s="857"/>
      <c r="O68" s="857"/>
      <c r="P68" s="858"/>
      <c r="Q68" s="859">
        <v>14983</v>
      </c>
      <c r="R68" s="853"/>
      <c r="S68" s="853"/>
      <c r="T68" s="853"/>
      <c r="U68" s="853"/>
      <c r="V68" s="853">
        <v>14962</v>
      </c>
      <c r="W68" s="853"/>
      <c r="X68" s="853"/>
      <c r="Y68" s="853"/>
      <c r="Z68" s="853"/>
      <c r="AA68" s="853">
        <v>20</v>
      </c>
      <c r="AB68" s="853"/>
      <c r="AC68" s="853"/>
      <c r="AD68" s="853"/>
      <c r="AE68" s="853"/>
      <c r="AF68" s="853">
        <v>20</v>
      </c>
      <c r="AG68" s="853"/>
      <c r="AH68" s="853"/>
      <c r="AI68" s="853"/>
      <c r="AJ68" s="853"/>
      <c r="AK68" s="853">
        <v>196</v>
      </c>
      <c r="AL68" s="853"/>
      <c r="AM68" s="853"/>
      <c r="AN68" s="853"/>
      <c r="AO68" s="853"/>
      <c r="AP68" s="853" t="s">
        <v>550</v>
      </c>
      <c r="AQ68" s="853"/>
      <c r="AR68" s="853"/>
      <c r="AS68" s="853"/>
      <c r="AT68" s="853"/>
      <c r="AU68" s="853" t="s">
        <v>550</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15">
      <c r="A69" s="233">
        <v>2</v>
      </c>
      <c r="B69" s="860" t="s">
        <v>555</v>
      </c>
      <c r="C69" s="861"/>
      <c r="D69" s="861"/>
      <c r="E69" s="861"/>
      <c r="F69" s="861"/>
      <c r="G69" s="861"/>
      <c r="H69" s="861"/>
      <c r="I69" s="861"/>
      <c r="J69" s="861"/>
      <c r="K69" s="861"/>
      <c r="L69" s="861"/>
      <c r="M69" s="861"/>
      <c r="N69" s="861"/>
      <c r="O69" s="861"/>
      <c r="P69" s="862"/>
      <c r="Q69" s="863">
        <v>85</v>
      </c>
      <c r="R69" s="817"/>
      <c r="S69" s="817"/>
      <c r="T69" s="817"/>
      <c r="U69" s="817"/>
      <c r="V69" s="817">
        <v>85</v>
      </c>
      <c r="W69" s="817"/>
      <c r="X69" s="817"/>
      <c r="Y69" s="817"/>
      <c r="Z69" s="817"/>
      <c r="AA69" s="817">
        <v>1</v>
      </c>
      <c r="AB69" s="817"/>
      <c r="AC69" s="817"/>
      <c r="AD69" s="817"/>
      <c r="AE69" s="817"/>
      <c r="AF69" s="817">
        <v>1</v>
      </c>
      <c r="AG69" s="817"/>
      <c r="AH69" s="817"/>
      <c r="AI69" s="817"/>
      <c r="AJ69" s="817"/>
      <c r="AK69" s="817">
        <v>12</v>
      </c>
      <c r="AL69" s="817"/>
      <c r="AM69" s="817"/>
      <c r="AN69" s="817"/>
      <c r="AO69" s="817"/>
      <c r="AP69" s="817" t="s">
        <v>550</v>
      </c>
      <c r="AQ69" s="817"/>
      <c r="AR69" s="817"/>
      <c r="AS69" s="817"/>
      <c r="AT69" s="817"/>
      <c r="AU69" s="817" t="s">
        <v>550</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15">
      <c r="A70" s="233">
        <v>3</v>
      </c>
      <c r="B70" s="860" t="s">
        <v>556</v>
      </c>
      <c r="C70" s="861"/>
      <c r="D70" s="861"/>
      <c r="E70" s="861"/>
      <c r="F70" s="861"/>
      <c r="G70" s="861"/>
      <c r="H70" s="861"/>
      <c r="I70" s="861"/>
      <c r="J70" s="861"/>
      <c r="K70" s="861"/>
      <c r="L70" s="861"/>
      <c r="M70" s="861"/>
      <c r="N70" s="861"/>
      <c r="O70" s="861"/>
      <c r="P70" s="862"/>
      <c r="Q70" s="863">
        <v>452</v>
      </c>
      <c r="R70" s="817"/>
      <c r="S70" s="817"/>
      <c r="T70" s="817"/>
      <c r="U70" s="817"/>
      <c r="V70" s="817">
        <v>233</v>
      </c>
      <c r="W70" s="817"/>
      <c r="X70" s="817"/>
      <c r="Y70" s="817"/>
      <c r="Z70" s="817"/>
      <c r="AA70" s="817">
        <v>220</v>
      </c>
      <c r="AB70" s="817"/>
      <c r="AC70" s="817"/>
      <c r="AD70" s="817"/>
      <c r="AE70" s="817"/>
      <c r="AF70" s="817">
        <v>220</v>
      </c>
      <c r="AG70" s="817"/>
      <c r="AH70" s="817"/>
      <c r="AI70" s="817"/>
      <c r="AJ70" s="817"/>
      <c r="AK70" s="817" t="s">
        <v>550</v>
      </c>
      <c r="AL70" s="817"/>
      <c r="AM70" s="817"/>
      <c r="AN70" s="817"/>
      <c r="AO70" s="817"/>
      <c r="AP70" s="817" t="s">
        <v>550</v>
      </c>
      <c r="AQ70" s="817"/>
      <c r="AR70" s="817"/>
      <c r="AS70" s="817"/>
      <c r="AT70" s="817"/>
      <c r="AU70" s="817" t="s">
        <v>550</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15">
      <c r="A71" s="233">
        <v>4</v>
      </c>
      <c r="B71" s="860" t="s">
        <v>557</v>
      </c>
      <c r="C71" s="861"/>
      <c r="D71" s="861"/>
      <c r="E71" s="861"/>
      <c r="F71" s="861"/>
      <c r="G71" s="861"/>
      <c r="H71" s="861"/>
      <c r="I71" s="861"/>
      <c r="J71" s="861"/>
      <c r="K71" s="861"/>
      <c r="L71" s="861"/>
      <c r="M71" s="861"/>
      <c r="N71" s="861"/>
      <c r="O71" s="861"/>
      <c r="P71" s="862"/>
      <c r="Q71" s="863">
        <v>1440</v>
      </c>
      <c r="R71" s="817"/>
      <c r="S71" s="817"/>
      <c r="T71" s="817"/>
      <c r="U71" s="817"/>
      <c r="V71" s="817">
        <v>1433</v>
      </c>
      <c r="W71" s="817"/>
      <c r="X71" s="817"/>
      <c r="Y71" s="817"/>
      <c r="Z71" s="817"/>
      <c r="AA71" s="817">
        <v>7</v>
      </c>
      <c r="AB71" s="817"/>
      <c r="AC71" s="817"/>
      <c r="AD71" s="817"/>
      <c r="AE71" s="817"/>
      <c r="AF71" s="817">
        <v>7</v>
      </c>
      <c r="AG71" s="817"/>
      <c r="AH71" s="817"/>
      <c r="AI71" s="817"/>
      <c r="AJ71" s="817"/>
      <c r="AK71" s="817" t="s">
        <v>550</v>
      </c>
      <c r="AL71" s="817"/>
      <c r="AM71" s="817"/>
      <c r="AN71" s="817"/>
      <c r="AO71" s="817"/>
      <c r="AP71" s="817" t="s">
        <v>550</v>
      </c>
      <c r="AQ71" s="817"/>
      <c r="AR71" s="817"/>
      <c r="AS71" s="817"/>
      <c r="AT71" s="817"/>
      <c r="AU71" s="817" t="s">
        <v>550</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15">
      <c r="A72" s="233">
        <v>5</v>
      </c>
      <c r="B72" s="860" t="s">
        <v>558</v>
      </c>
      <c r="C72" s="861"/>
      <c r="D72" s="861"/>
      <c r="E72" s="861"/>
      <c r="F72" s="861"/>
      <c r="G72" s="861"/>
      <c r="H72" s="861"/>
      <c r="I72" s="861"/>
      <c r="J72" s="861"/>
      <c r="K72" s="861"/>
      <c r="L72" s="861"/>
      <c r="M72" s="861"/>
      <c r="N72" s="861"/>
      <c r="O72" s="861"/>
      <c r="P72" s="862"/>
      <c r="Q72" s="863">
        <v>388762</v>
      </c>
      <c r="R72" s="817"/>
      <c r="S72" s="817"/>
      <c r="T72" s="817"/>
      <c r="U72" s="817"/>
      <c r="V72" s="817">
        <v>379528</v>
      </c>
      <c r="W72" s="817"/>
      <c r="X72" s="817"/>
      <c r="Y72" s="817"/>
      <c r="Z72" s="817"/>
      <c r="AA72" s="817">
        <v>9234</v>
      </c>
      <c r="AB72" s="817"/>
      <c r="AC72" s="817"/>
      <c r="AD72" s="817"/>
      <c r="AE72" s="817"/>
      <c r="AF72" s="817">
        <v>8886</v>
      </c>
      <c r="AG72" s="817"/>
      <c r="AH72" s="817"/>
      <c r="AI72" s="817"/>
      <c r="AJ72" s="817"/>
      <c r="AK72" s="817">
        <v>3256</v>
      </c>
      <c r="AL72" s="817"/>
      <c r="AM72" s="817"/>
      <c r="AN72" s="817"/>
      <c r="AO72" s="817"/>
      <c r="AP72" s="817" t="s">
        <v>550</v>
      </c>
      <c r="AQ72" s="817"/>
      <c r="AR72" s="817"/>
      <c r="AS72" s="817"/>
      <c r="AT72" s="817"/>
      <c r="AU72" s="817" t="s">
        <v>550</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15">
      <c r="A73" s="233">
        <v>6</v>
      </c>
      <c r="B73" s="860" t="s">
        <v>552</v>
      </c>
      <c r="C73" s="861"/>
      <c r="D73" s="861"/>
      <c r="E73" s="861"/>
      <c r="F73" s="861"/>
      <c r="G73" s="861"/>
      <c r="H73" s="861"/>
      <c r="I73" s="861"/>
      <c r="J73" s="861"/>
      <c r="K73" s="861"/>
      <c r="L73" s="861"/>
      <c r="M73" s="861"/>
      <c r="N73" s="861"/>
      <c r="O73" s="861"/>
      <c r="P73" s="862"/>
      <c r="Q73" s="863">
        <v>307</v>
      </c>
      <c r="R73" s="817"/>
      <c r="S73" s="817"/>
      <c r="T73" s="817"/>
      <c r="U73" s="817"/>
      <c r="V73" s="817">
        <v>253</v>
      </c>
      <c r="W73" s="817"/>
      <c r="X73" s="817"/>
      <c r="Y73" s="817"/>
      <c r="Z73" s="817"/>
      <c r="AA73" s="817">
        <v>54</v>
      </c>
      <c r="AB73" s="817"/>
      <c r="AC73" s="817"/>
      <c r="AD73" s="817"/>
      <c r="AE73" s="817"/>
      <c r="AF73" s="817">
        <v>54</v>
      </c>
      <c r="AG73" s="817"/>
      <c r="AH73" s="817"/>
      <c r="AI73" s="817"/>
      <c r="AJ73" s="817"/>
      <c r="AK73" s="817" t="s">
        <v>550</v>
      </c>
      <c r="AL73" s="817"/>
      <c r="AM73" s="817"/>
      <c r="AN73" s="817"/>
      <c r="AO73" s="817"/>
      <c r="AP73" s="817" t="s">
        <v>550</v>
      </c>
      <c r="AQ73" s="817"/>
      <c r="AR73" s="817"/>
      <c r="AS73" s="817"/>
      <c r="AT73" s="817"/>
      <c r="AU73" s="817" t="s">
        <v>550</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15">
      <c r="A74" s="233">
        <v>7</v>
      </c>
      <c r="B74" s="860" t="s">
        <v>553</v>
      </c>
      <c r="C74" s="861"/>
      <c r="D74" s="861"/>
      <c r="E74" s="861"/>
      <c r="F74" s="861"/>
      <c r="G74" s="861"/>
      <c r="H74" s="861"/>
      <c r="I74" s="861"/>
      <c r="J74" s="861"/>
      <c r="K74" s="861"/>
      <c r="L74" s="861"/>
      <c r="M74" s="861"/>
      <c r="N74" s="861"/>
      <c r="O74" s="861"/>
      <c r="P74" s="862"/>
      <c r="Q74" s="863">
        <v>2124</v>
      </c>
      <c r="R74" s="817"/>
      <c r="S74" s="817"/>
      <c r="T74" s="817"/>
      <c r="U74" s="817"/>
      <c r="V74" s="817">
        <v>1899</v>
      </c>
      <c r="W74" s="817"/>
      <c r="X74" s="817"/>
      <c r="Y74" s="817"/>
      <c r="Z74" s="817"/>
      <c r="AA74" s="817">
        <v>225</v>
      </c>
      <c r="AB74" s="817"/>
      <c r="AC74" s="817"/>
      <c r="AD74" s="817"/>
      <c r="AE74" s="817"/>
      <c r="AF74" s="817">
        <v>197</v>
      </c>
      <c r="AG74" s="817"/>
      <c r="AH74" s="817"/>
      <c r="AI74" s="817"/>
      <c r="AJ74" s="817"/>
      <c r="AK74" s="817" t="s">
        <v>550</v>
      </c>
      <c r="AL74" s="817"/>
      <c r="AM74" s="817"/>
      <c r="AN74" s="817"/>
      <c r="AO74" s="817"/>
      <c r="AP74" s="817" t="s">
        <v>550</v>
      </c>
      <c r="AQ74" s="817"/>
      <c r="AR74" s="817"/>
      <c r="AS74" s="817"/>
      <c r="AT74" s="817"/>
      <c r="AU74" s="817" t="s">
        <v>550</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15">
      <c r="A75" s="233">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15">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15">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15">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15">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15">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15">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15">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15">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15">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15">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15">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
      <c r="A88" s="235"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9384</v>
      </c>
      <c r="AG88" s="831"/>
      <c r="AH88" s="831"/>
      <c r="AI88" s="831"/>
      <c r="AJ88" s="831"/>
      <c r="AK88" s="828"/>
      <c r="AL88" s="828"/>
      <c r="AM88" s="828"/>
      <c r="AN88" s="828"/>
      <c r="AO88" s="828"/>
      <c r="AP88" s="831" t="s">
        <v>550</v>
      </c>
      <c r="AQ88" s="831"/>
      <c r="AR88" s="831"/>
      <c r="AS88" s="831"/>
      <c r="AT88" s="831"/>
      <c r="AU88" s="831" t="s">
        <v>550</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3</v>
      </c>
      <c r="CS102" s="839"/>
      <c r="CT102" s="839"/>
      <c r="CU102" s="839"/>
      <c r="CV102" s="878"/>
      <c r="CW102" s="877">
        <v>3</v>
      </c>
      <c r="CX102" s="839"/>
      <c r="CY102" s="839"/>
      <c r="CZ102" s="839"/>
      <c r="DA102" s="878"/>
      <c r="DB102" s="877" t="s">
        <v>550</v>
      </c>
      <c r="DC102" s="839"/>
      <c r="DD102" s="839"/>
      <c r="DE102" s="839"/>
      <c r="DF102" s="878"/>
      <c r="DG102" s="877" t="s">
        <v>550</v>
      </c>
      <c r="DH102" s="839"/>
      <c r="DI102" s="839"/>
      <c r="DJ102" s="839"/>
      <c r="DK102" s="878"/>
      <c r="DL102" s="877" t="s">
        <v>550</v>
      </c>
      <c r="DM102" s="839"/>
      <c r="DN102" s="839"/>
      <c r="DO102" s="839"/>
      <c r="DP102" s="878"/>
      <c r="DQ102" s="877" t="s">
        <v>550</v>
      </c>
      <c r="DR102" s="839"/>
      <c r="DS102" s="839"/>
      <c r="DT102" s="839"/>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24"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896747</v>
      </c>
      <c r="AB110" s="887"/>
      <c r="AC110" s="887"/>
      <c r="AD110" s="887"/>
      <c r="AE110" s="888"/>
      <c r="AF110" s="889">
        <v>927492</v>
      </c>
      <c r="AG110" s="887"/>
      <c r="AH110" s="887"/>
      <c r="AI110" s="887"/>
      <c r="AJ110" s="888"/>
      <c r="AK110" s="889">
        <v>918144</v>
      </c>
      <c r="AL110" s="887"/>
      <c r="AM110" s="887"/>
      <c r="AN110" s="887"/>
      <c r="AO110" s="888"/>
      <c r="AP110" s="890">
        <v>12.6</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10340754</v>
      </c>
      <c r="BR110" s="918"/>
      <c r="BS110" s="918"/>
      <c r="BT110" s="918"/>
      <c r="BU110" s="918"/>
      <c r="BV110" s="918">
        <v>10010489</v>
      </c>
      <c r="BW110" s="918"/>
      <c r="BX110" s="918"/>
      <c r="BY110" s="918"/>
      <c r="BZ110" s="918"/>
      <c r="CA110" s="918">
        <v>9998826</v>
      </c>
      <c r="CB110" s="918"/>
      <c r="CC110" s="918"/>
      <c r="CD110" s="918"/>
      <c r="CE110" s="918"/>
      <c r="CF110" s="931">
        <v>137.1</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v>590840</v>
      </c>
      <c r="BR111" s="913"/>
      <c r="BS111" s="913"/>
      <c r="BT111" s="913"/>
      <c r="BU111" s="913"/>
      <c r="BV111" s="913">
        <v>567582</v>
      </c>
      <c r="BW111" s="913"/>
      <c r="BX111" s="913"/>
      <c r="BY111" s="913"/>
      <c r="BZ111" s="913"/>
      <c r="CA111" s="913">
        <v>554914</v>
      </c>
      <c r="CB111" s="913"/>
      <c r="CC111" s="913"/>
      <c r="CD111" s="913"/>
      <c r="CE111" s="913"/>
      <c r="CF111" s="907">
        <v>7.6</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4251025</v>
      </c>
      <c r="BR112" s="913"/>
      <c r="BS112" s="913"/>
      <c r="BT112" s="913"/>
      <c r="BU112" s="913"/>
      <c r="BV112" s="913">
        <v>3523554</v>
      </c>
      <c r="BW112" s="913"/>
      <c r="BX112" s="913"/>
      <c r="BY112" s="913"/>
      <c r="BZ112" s="913"/>
      <c r="CA112" s="913">
        <v>3228759</v>
      </c>
      <c r="CB112" s="913"/>
      <c r="CC112" s="913"/>
      <c r="CD112" s="913"/>
      <c r="CE112" s="913"/>
      <c r="CF112" s="907">
        <v>44.3</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v>590840</v>
      </c>
      <c r="DH112" s="913"/>
      <c r="DI112" s="913"/>
      <c r="DJ112" s="913"/>
      <c r="DK112" s="913"/>
      <c r="DL112" s="913">
        <v>567582</v>
      </c>
      <c r="DM112" s="913"/>
      <c r="DN112" s="913"/>
      <c r="DO112" s="913"/>
      <c r="DP112" s="913"/>
      <c r="DQ112" s="913">
        <v>554914</v>
      </c>
      <c r="DR112" s="913"/>
      <c r="DS112" s="913"/>
      <c r="DT112" s="913"/>
      <c r="DU112" s="913"/>
      <c r="DV112" s="914">
        <v>7.6</v>
      </c>
      <c r="DW112" s="914"/>
      <c r="DX112" s="914"/>
      <c r="DY112" s="914"/>
      <c r="DZ112" s="915"/>
    </row>
    <row r="113" spans="1:130" s="224"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372978</v>
      </c>
      <c r="AB113" s="925"/>
      <c r="AC113" s="925"/>
      <c r="AD113" s="925"/>
      <c r="AE113" s="926"/>
      <c r="AF113" s="927">
        <v>358238</v>
      </c>
      <c r="AG113" s="925"/>
      <c r="AH113" s="925"/>
      <c r="AI113" s="925"/>
      <c r="AJ113" s="926"/>
      <c r="AK113" s="927">
        <v>357198</v>
      </c>
      <c r="AL113" s="925"/>
      <c r="AM113" s="925"/>
      <c r="AN113" s="925"/>
      <c r="AO113" s="926"/>
      <c r="AP113" s="928">
        <v>4.9000000000000004</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1759050</v>
      </c>
      <c r="BR114" s="913"/>
      <c r="BS114" s="913"/>
      <c r="BT114" s="913"/>
      <c r="BU114" s="913"/>
      <c r="BV114" s="913">
        <v>1655091</v>
      </c>
      <c r="BW114" s="913"/>
      <c r="BX114" s="913"/>
      <c r="BY114" s="913"/>
      <c r="BZ114" s="913"/>
      <c r="CA114" s="913">
        <v>1716312</v>
      </c>
      <c r="CB114" s="913"/>
      <c r="CC114" s="913"/>
      <c r="CD114" s="913"/>
      <c r="CE114" s="913"/>
      <c r="CF114" s="907">
        <v>23.5</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v>2044</v>
      </c>
      <c r="CB115" s="913"/>
      <c r="CC115" s="913"/>
      <c r="CD115" s="913"/>
      <c r="CE115" s="913"/>
      <c r="CF115" s="907">
        <v>0</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1269725</v>
      </c>
      <c r="AB117" s="966"/>
      <c r="AC117" s="966"/>
      <c r="AD117" s="966"/>
      <c r="AE117" s="967"/>
      <c r="AF117" s="968">
        <v>1285730</v>
      </c>
      <c r="AG117" s="966"/>
      <c r="AH117" s="966"/>
      <c r="AI117" s="966"/>
      <c r="AJ117" s="967"/>
      <c r="AK117" s="968">
        <v>1275342</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442</v>
      </c>
      <c r="BP119" s="992"/>
      <c r="BQ119" s="986">
        <v>16941669</v>
      </c>
      <c r="BR119" s="987"/>
      <c r="BS119" s="987"/>
      <c r="BT119" s="987"/>
      <c r="BU119" s="987"/>
      <c r="BV119" s="987">
        <v>15756716</v>
      </c>
      <c r="BW119" s="987"/>
      <c r="BX119" s="987"/>
      <c r="BY119" s="987"/>
      <c r="BZ119" s="987"/>
      <c r="CA119" s="987">
        <v>15500855</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24"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5537680</v>
      </c>
      <c r="BR120" s="918"/>
      <c r="BS120" s="918"/>
      <c r="BT120" s="918"/>
      <c r="BU120" s="918"/>
      <c r="BV120" s="918">
        <v>5855325</v>
      </c>
      <c r="BW120" s="918"/>
      <c r="BX120" s="918"/>
      <c r="BY120" s="918"/>
      <c r="BZ120" s="918"/>
      <c r="CA120" s="918">
        <v>6130298</v>
      </c>
      <c r="CB120" s="918"/>
      <c r="CC120" s="918"/>
      <c r="CD120" s="918"/>
      <c r="CE120" s="918"/>
      <c r="CF120" s="931">
        <v>84</v>
      </c>
      <c r="CG120" s="932"/>
      <c r="CH120" s="932"/>
      <c r="CI120" s="932"/>
      <c r="CJ120" s="932"/>
      <c r="CK120" s="993" t="s">
        <v>446</v>
      </c>
      <c r="CL120" s="994"/>
      <c r="CM120" s="994"/>
      <c r="CN120" s="994"/>
      <c r="CO120" s="995"/>
      <c r="CP120" s="1001" t="s">
        <v>394</v>
      </c>
      <c r="CQ120" s="1002"/>
      <c r="CR120" s="1002"/>
      <c r="CS120" s="1002"/>
      <c r="CT120" s="1002"/>
      <c r="CU120" s="1002"/>
      <c r="CV120" s="1002"/>
      <c r="CW120" s="1002"/>
      <c r="CX120" s="1002"/>
      <c r="CY120" s="1002"/>
      <c r="CZ120" s="1002"/>
      <c r="DA120" s="1002"/>
      <c r="DB120" s="1002"/>
      <c r="DC120" s="1002"/>
      <c r="DD120" s="1002"/>
      <c r="DE120" s="1002"/>
      <c r="DF120" s="1003"/>
      <c r="DG120" s="917">
        <v>3170231</v>
      </c>
      <c r="DH120" s="918"/>
      <c r="DI120" s="918"/>
      <c r="DJ120" s="918"/>
      <c r="DK120" s="918"/>
      <c r="DL120" s="918">
        <v>2615479</v>
      </c>
      <c r="DM120" s="918"/>
      <c r="DN120" s="918"/>
      <c r="DO120" s="918"/>
      <c r="DP120" s="918"/>
      <c r="DQ120" s="918">
        <v>2420705</v>
      </c>
      <c r="DR120" s="918"/>
      <c r="DS120" s="918"/>
      <c r="DT120" s="918"/>
      <c r="DU120" s="918"/>
      <c r="DV120" s="919">
        <v>33.200000000000003</v>
      </c>
      <c r="DW120" s="919"/>
      <c r="DX120" s="919"/>
      <c r="DY120" s="919"/>
      <c r="DZ120" s="920"/>
    </row>
    <row r="121" spans="1:130" s="224"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114623</v>
      </c>
      <c r="BR121" s="913"/>
      <c r="BS121" s="913"/>
      <c r="BT121" s="913"/>
      <c r="BU121" s="913"/>
      <c r="BV121" s="913">
        <v>157697</v>
      </c>
      <c r="BW121" s="913"/>
      <c r="BX121" s="913"/>
      <c r="BY121" s="913"/>
      <c r="BZ121" s="913"/>
      <c r="CA121" s="913">
        <v>200014</v>
      </c>
      <c r="CB121" s="913"/>
      <c r="CC121" s="913"/>
      <c r="CD121" s="913"/>
      <c r="CE121" s="913"/>
      <c r="CF121" s="907">
        <v>2.7</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1080794</v>
      </c>
      <c r="DH121" s="913"/>
      <c r="DI121" s="913"/>
      <c r="DJ121" s="913"/>
      <c r="DK121" s="913"/>
      <c r="DL121" s="913">
        <v>908075</v>
      </c>
      <c r="DM121" s="913"/>
      <c r="DN121" s="913"/>
      <c r="DO121" s="913"/>
      <c r="DP121" s="913"/>
      <c r="DQ121" s="913">
        <v>808054</v>
      </c>
      <c r="DR121" s="913"/>
      <c r="DS121" s="913"/>
      <c r="DT121" s="913"/>
      <c r="DU121" s="913"/>
      <c r="DV121" s="914">
        <v>11.1</v>
      </c>
      <c r="DW121" s="914"/>
      <c r="DX121" s="914"/>
      <c r="DY121" s="914"/>
      <c r="DZ121" s="915"/>
    </row>
    <row r="122" spans="1:130" s="224"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9541702</v>
      </c>
      <c r="BR122" s="987"/>
      <c r="BS122" s="987"/>
      <c r="BT122" s="987"/>
      <c r="BU122" s="987"/>
      <c r="BV122" s="987">
        <v>9157654</v>
      </c>
      <c r="BW122" s="987"/>
      <c r="BX122" s="987"/>
      <c r="BY122" s="987"/>
      <c r="BZ122" s="987"/>
      <c r="CA122" s="987">
        <v>8704997</v>
      </c>
      <c r="CB122" s="987"/>
      <c r="CC122" s="987"/>
      <c r="CD122" s="987"/>
      <c r="CE122" s="987"/>
      <c r="CF122" s="1004">
        <v>119.3</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450</v>
      </c>
      <c r="BP123" s="992"/>
      <c r="BQ123" s="1050">
        <v>15194005</v>
      </c>
      <c r="BR123" s="1051"/>
      <c r="BS123" s="1051"/>
      <c r="BT123" s="1051"/>
      <c r="BU123" s="1051"/>
      <c r="BV123" s="1051">
        <v>15170676</v>
      </c>
      <c r="BW123" s="1051"/>
      <c r="BX123" s="1051"/>
      <c r="BY123" s="1051"/>
      <c r="BZ123" s="1051"/>
      <c r="CA123" s="1051">
        <v>15035309</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23.5</v>
      </c>
      <c r="BR124" s="1014"/>
      <c r="BS124" s="1014"/>
      <c r="BT124" s="1014"/>
      <c r="BU124" s="1014"/>
      <c r="BV124" s="1014">
        <v>8.1</v>
      </c>
      <c r="BW124" s="1014"/>
      <c r="BX124" s="1014"/>
      <c r="BY124" s="1014"/>
      <c r="BZ124" s="1014"/>
      <c r="CA124" s="1014">
        <v>6.3</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26"/>
      <c r="AV127" s="226"/>
      <c r="AW127" s="226"/>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9238</v>
      </c>
      <c r="AB128" s="1033"/>
      <c r="AC128" s="1033"/>
      <c r="AD128" s="1033"/>
      <c r="AE128" s="1034"/>
      <c r="AF128" s="1035">
        <v>6628</v>
      </c>
      <c r="AG128" s="1033"/>
      <c r="AH128" s="1033"/>
      <c r="AI128" s="1033"/>
      <c r="AJ128" s="1034"/>
      <c r="AK128" s="1035">
        <v>6665</v>
      </c>
      <c r="AL128" s="1033"/>
      <c r="AM128" s="1033"/>
      <c r="AN128" s="1033"/>
      <c r="AO128" s="1034"/>
      <c r="AP128" s="1036"/>
      <c r="AQ128" s="1037"/>
      <c r="AR128" s="1037"/>
      <c r="AS128" s="1037"/>
      <c r="AT128" s="1038"/>
      <c r="AU128" s="226"/>
      <c r="AV128" s="226"/>
      <c r="AW128" s="226"/>
      <c r="AX128" s="883" t="s">
        <v>464</v>
      </c>
      <c r="AY128" s="884"/>
      <c r="AZ128" s="884"/>
      <c r="BA128" s="884"/>
      <c r="BB128" s="884"/>
      <c r="BC128" s="884"/>
      <c r="BD128" s="884"/>
      <c r="BE128" s="885"/>
      <c r="BF128" s="1039" t="s">
        <v>122</v>
      </c>
      <c r="BG128" s="1040"/>
      <c r="BH128" s="1040"/>
      <c r="BI128" s="1040"/>
      <c r="BJ128" s="1040"/>
      <c r="BK128" s="1040"/>
      <c r="BL128" s="1041"/>
      <c r="BM128" s="1039">
        <v>13.72</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v>2044</v>
      </c>
      <c r="DR128" s="1025"/>
      <c r="DS128" s="1025"/>
      <c r="DT128" s="1025"/>
      <c r="DU128" s="1025"/>
      <c r="DV128" s="1026">
        <v>0</v>
      </c>
      <c r="DW128" s="1026"/>
      <c r="DX128" s="1026"/>
      <c r="DY128" s="1026"/>
      <c r="DZ128" s="1027"/>
    </row>
    <row r="129" spans="1:131" s="224"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8271555</v>
      </c>
      <c r="AB129" s="946"/>
      <c r="AC129" s="946"/>
      <c r="AD129" s="946"/>
      <c r="AE129" s="947"/>
      <c r="AF129" s="948">
        <v>8040658</v>
      </c>
      <c r="AG129" s="946"/>
      <c r="AH129" s="946"/>
      <c r="AI129" s="946"/>
      <c r="AJ129" s="947"/>
      <c r="AK129" s="948">
        <v>8124759</v>
      </c>
      <c r="AL129" s="946"/>
      <c r="AM129" s="946"/>
      <c r="AN129" s="946"/>
      <c r="AO129" s="947"/>
      <c r="AP129" s="1060"/>
      <c r="AQ129" s="1061"/>
      <c r="AR129" s="1061"/>
      <c r="AS129" s="1061"/>
      <c r="AT129" s="1062"/>
      <c r="AU129" s="227"/>
      <c r="AV129" s="227"/>
      <c r="AW129" s="227"/>
      <c r="AX129" s="1052" t="s">
        <v>467</v>
      </c>
      <c r="AY129" s="910"/>
      <c r="AZ129" s="910"/>
      <c r="BA129" s="910"/>
      <c r="BB129" s="910"/>
      <c r="BC129" s="910"/>
      <c r="BD129" s="910"/>
      <c r="BE129" s="911"/>
      <c r="BF129" s="1053" t="s">
        <v>122</v>
      </c>
      <c r="BG129" s="1054"/>
      <c r="BH129" s="1054"/>
      <c r="BI129" s="1054"/>
      <c r="BJ129" s="1054"/>
      <c r="BK129" s="1054"/>
      <c r="BL129" s="1055"/>
      <c r="BM129" s="1053">
        <v>18.72</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847728</v>
      </c>
      <c r="AB130" s="946"/>
      <c r="AC130" s="946"/>
      <c r="AD130" s="946"/>
      <c r="AE130" s="947"/>
      <c r="AF130" s="948">
        <v>845649</v>
      </c>
      <c r="AG130" s="946"/>
      <c r="AH130" s="946"/>
      <c r="AI130" s="946"/>
      <c r="AJ130" s="947"/>
      <c r="AK130" s="948">
        <v>830725</v>
      </c>
      <c r="AL130" s="946"/>
      <c r="AM130" s="946"/>
      <c r="AN130" s="946"/>
      <c r="AO130" s="947"/>
      <c r="AP130" s="1060"/>
      <c r="AQ130" s="1061"/>
      <c r="AR130" s="1061"/>
      <c r="AS130" s="1061"/>
      <c r="AT130" s="1062"/>
      <c r="AU130" s="227"/>
      <c r="AV130" s="227"/>
      <c r="AW130" s="227"/>
      <c r="AX130" s="1052" t="s">
        <v>470</v>
      </c>
      <c r="AY130" s="910"/>
      <c r="AZ130" s="910"/>
      <c r="BA130" s="910"/>
      <c r="BB130" s="910"/>
      <c r="BC130" s="910"/>
      <c r="BD130" s="910"/>
      <c r="BE130" s="911"/>
      <c r="BF130" s="1088">
        <v>5.8</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7423827</v>
      </c>
      <c r="AB131" s="973"/>
      <c r="AC131" s="973"/>
      <c r="AD131" s="973"/>
      <c r="AE131" s="974"/>
      <c r="AF131" s="972">
        <v>7195009</v>
      </c>
      <c r="AG131" s="973"/>
      <c r="AH131" s="973"/>
      <c r="AI131" s="973"/>
      <c r="AJ131" s="974"/>
      <c r="AK131" s="972">
        <v>7294034</v>
      </c>
      <c r="AL131" s="973"/>
      <c r="AM131" s="973"/>
      <c r="AN131" s="973"/>
      <c r="AO131" s="974"/>
      <c r="AP131" s="1097"/>
      <c r="AQ131" s="1098"/>
      <c r="AR131" s="1098"/>
      <c r="AS131" s="1098"/>
      <c r="AT131" s="1099"/>
      <c r="AU131" s="227"/>
      <c r="AV131" s="227"/>
      <c r="AW131" s="227"/>
      <c r="AX131" s="1070" t="s">
        <v>472</v>
      </c>
      <c r="AY131" s="713"/>
      <c r="AZ131" s="713"/>
      <c r="BA131" s="713"/>
      <c r="BB131" s="713"/>
      <c r="BC131" s="713"/>
      <c r="BD131" s="713"/>
      <c r="BE131" s="1023"/>
      <c r="BF131" s="1071">
        <v>6.3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5.559922126</v>
      </c>
      <c r="AB132" s="1084"/>
      <c r="AC132" s="1084"/>
      <c r="AD132" s="1084"/>
      <c r="AE132" s="1085"/>
      <c r="AF132" s="1086">
        <v>6.0243566059999996</v>
      </c>
      <c r="AG132" s="1084"/>
      <c r="AH132" s="1084"/>
      <c r="AI132" s="1084"/>
      <c r="AJ132" s="1085"/>
      <c r="AK132" s="1086">
        <v>6.0042495000000002</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6.6</v>
      </c>
      <c r="AB133" s="1067"/>
      <c r="AC133" s="1067"/>
      <c r="AD133" s="1067"/>
      <c r="AE133" s="1068"/>
      <c r="AF133" s="1066">
        <v>5.9</v>
      </c>
      <c r="AG133" s="1067"/>
      <c r="AH133" s="1067"/>
      <c r="AI133" s="1067"/>
      <c r="AJ133" s="1068"/>
      <c r="AK133" s="1066">
        <v>5.8</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yuKOPFxxeVE9s2pbYqSFxH1c4fR1JEOrVRi7673JQzPOvXFmE5z3SIIGEVS2tBs9kbgzajQpunr9EiIvAw715w==" saltValue="QeDxgi6RJ3KfoIEMnsBR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476</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uU9Ta76DImpe9TaiwPOWOKZ82l9QIZeZEvwwWpFYqdRReYRQQN54clGnle8kRXq1Lr3UqhLSie4acTBnBLxLAA==" saltValue="4BtwWP/FOSGRfZ1trQuP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ZPm/h54n/Ps3sqLUTeyeHJ93IAm7feYURlVsa5do1kxeUa8tMmccjhfcjWkWl50lo3Ys2UuIKQa8hsRWa9m4uw==" saltValue="lf9N9rVhyf2Kj3rMsbmsr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477</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478</v>
      </c>
      <c r="AL6" s="260"/>
      <c r="AM6" s="260"/>
      <c r="AN6" s="260"/>
    </row>
    <row r="7" spans="1:46" ht="13.5" customHeight="1" x14ac:dyDescent="0.15">
      <c r="A7" s="259"/>
      <c r="AK7" s="262"/>
      <c r="AL7" s="263"/>
      <c r="AM7" s="263"/>
      <c r="AN7" s="264"/>
      <c r="AO7" s="1101" t="s">
        <v>479</v>
      </c>
      <c r="AP7" s="265"/>
      <c r="AQ7" s="266" t="s">
        <v>480</v>
      </c>
      <c r="AR7" s="267"/>
    </row>
    <row r="8" spans="1:46" x14ac:dyDescent="0.15">
      <c r="A8" s="259"/>
      <c r="AK8" s="268"/>
      <c r="AL8" s="269"/>
      <c r="AM8" s="269"/>
      <c r="AN8" s="270"/>
      <c r="AO8" s="1102"/>
      <c r="AP8" s="271" t="s">
        <v>481</v>
      </c>
      <c r="AQ8" s="272" t="s">
        <v>482</v>
      </c>
      <c r="AR8" s="273" t="s">
        <v>483</v>
      </c>
    </row>
    <row r="9" spans="1:46" x14ac:dyDescent="0.15">
      <c r="A9" s="259"/>
      <c r="AK9" s="1103" t="s">
        <v>484</v>
      </c>
      <c r="AL9" s="1104"/>
      <c r="AM9" s="1104"/>
      <c r="AN9" s="1105"/>
      <c r="AO9" s="274">
        <v>2456009</v>
      </c>
      <c r="AP9" s="274">
        <v>79782</v>
      </c>
      <c r="AQ9" s="275">
        <v>67248</v>
      </c>
      <c r="AR9" s="276">
        <v>18.600000000000001</v>
      </c>
    </row>
    <row r="10" spans="1:46" ht="13.5" customHeight="1" x14ac:dyDescent="0.15">
      <c r="A10" s="259"/>
      <c r="AK10" s="1103" t="s">
        <v>485</v>
      </c>
      <c r="AL10" s="1104"/>
      <c r="AM10" s="1104"/>
      <c r="AN10" s="1105"/>
      <c r="AO10" s="277">
        <v>58908</v>
      </c>
      <c r="AP10" s="277">
        <v>1914</v>
      </c>
      <c r="AQ10" s="278">
        <v>9038</v>
      </c>
      <c r="AR10" s="279">
        <v>-78.8</v>
      </c>
    </row>
    <row r="11" spans="1:46" ht="13.5" customHeight="1" x14ac:dyDescent="0.15">
      <c r="A11" s="259"/>
      <c r="AK11" s="1103" t="s">
        <v>486</v>
      </c>
      <c r="AL11" s="1104"/>
      <c r="AM11" s="1104"/>
      <c r="AN11" s="1105"/>
      <c r="AO11" s="277">
        <v>85515</v>
      </c>
      <c r="AP11" s="277">
        <v>2778</v>
      </c>
      <c r="AQ11" s="278">
        <v>320</v>
      </c>
      <c r="AR11" s="279">
        <v>768.1</v>
      </c>
    </row>
    <row r="12" spans="1:46" ht="13.5" customHeight="1" x14ac:dyDescent="0.15">
      <c r="A12" s="259"/>
      <c r="AK12" s="1103" t="s">
        <v>487</v>
      </c>
      <c r="AL12" s="1104"/>
      <c r="AM12" s="1104"/>
      <c r="AN12" s="1105"/>
      <c r="AO12" s="277" t="s">
        <v>488</v>
      </c>
      <c r="AP12" s="277" t="s">
        <v>488</v>
      </c>
      <c r="AQ12" s="278">
        <v>22</v>
      </c>
      <c r="AR12" s="279" t="s">
        <v>488</v>
      </c>
    </row>
    <row r="13" spans="1:46" ht="13.5" customHeight="1" x14ac:dyDescent="0.15">
      <c r="A13" s="259"/>
      <c r="AK13" s="1103" t="s">
        <v>489</v>
      </c>
      <c r="AL13" s="1104"/>
      <c r="AM13" s="1104"/>
      <c r="AN13" s="1105"/>
      <c r="AO13" s="277">
        <v>138865</v>
      </c>
      <c r="AP13" s="277">
        <v>4511</v>
      </c>
      <c r="AQ13" s="278">
        <v>2764</v>
      </c>
      <c r="AR13" s="279">
        <v>63.2</v>
      </c>
    </row>
    <row r="14" spans="1:46" ht="13.5" customHeight="1" x14ac:dyDescent="0.15">
      <c r="A14" s="259"/>
      <c r="AK14" s="1103" t="s">
        <v>490</v>
      </c>
      <c r="AL14" s="1104"/>
      <c r="AM14" s="1104"/>
      <c r="AN14" s="1105"/>
      <c r="AO14" s="277">
        <v>73360</v>
      </c>
      <c r="AP14" s="277">
        <v>2383</v>
      </c>
      <c r="AQ14" s="278">
        <v>1165</v>
      </c>
      <c r="AR14" s="279">
        <v>104.5</v>
      </c>
    </row>
    <row r="15" spans="1:46" ht="13.5" customHeight="1" x14ac:dyDescent="0.15">
      <c r="A15" s="259"/>
      <c r="AK15" s="1106" t="s">
        <v>491</v>
      </c>
      <c r="AL15" s="1107"/>
      <c r="AM15" s="1107"/>
      <c r="AN15" s="1108"/>
      <c r="AO15" s="277">
        <v>-153288</v>
      </c>
      <c r="AP15" s="277">
        <v>-4979</v>
      </c>
      <c r="AQ15" s="278">
        <v>-3941</v>
      </c>
      <c r="AR15" s="279">
        <v>26.3</v>
      </c>
    </row>
    <row r="16" spans="1:46" x14ac:dyDescent="0.15">
      <c r="A16" s="259"/>
      <c r="AK16" s="1106" t="s">
        <v>177</v>
      </c>
      <c r="AL16" s="1107"/>
      <c r="AM16" s="1107"/>
      <c r="AN16" s="1108"/>
      <c r="AO16" s="277">
        <v>2659369</v>
      </c>
      <c r="AP16" s="277">
        <v>86388</v>
      </c>
      <c r="AQ16" s="278">
        <v>76616</v>
      </c>
      <c r="AR16" s="279">
        <v>12.8</v>
      </c>
    </row>
    <row r="17" spans="1:46" x14ac:dyDescent="0.15">
      <c r="A17" s="259"/>
    </row>
    <row r="18" spans="1:46" x14ac:dyDescent="0.15">
      <c r="A18" s="259"/>
      <c r="AQ18" s="280"/>
      <c r="AR18" s="280"/>
    </row>
    <row r="19" spans="1:46" x14ac:dyDescent="0.15">
      <c r="A19" s="259"/>
      <c r="AK19" s="255" t="s">
        <v>492</v>
      </c>
    </row>
    <row r="20" spans="1:46" x14ac:dyDescent="0.15">
      <c r="A20" s="259"/>
      <c r="AK20" s="281"/>
      <c r="AL20" s="282"/>
      <c r="AM20" s="282"/>
      <c r="AN20" s="283"/>
      <c r="AO20" s="284" t="s">
        <v>493</v>
      </c>
      <c r="AP20" s="285" t="s">
        <v>494</v>
      </c>
      <c r="AQ20" s="286" t="s">
        <v>495</v>
      </c>
      <c r="AR20" s="287"/>
    </row>
    <row r="21" spans="1:46" s="260" customFormat="1" x14ac:dyDescent="0.15">
      <c r="A21" s="288"/>
      <c r="AK21" s="1109" t="s">
        <v>496</v>
      </c>
      <c r="AL21" s="1110"/>
      <c r="AM21" s="1110"/>
      <c r="AN21" s="1111"/>
      <c r="AO21" s="289">
        <v>8.74</v>
      </c>
      <c r="AP21" s="290">
        <v>6.73</v>
      </c>
      <c r="AQ21" s="291">
        <v>2.0099999999999998</v>
      </c>
      <c r="AS21" s="292"/>
      <c r="AT21" s="288"/>
    </row>
    <row r="22" spans="1:46" s="260" customFormat="1" x14ac:dyDescent="0.15">
      <c r="A22" s="288"/>
      <c r="AK22" s="1109" t="s">
        <v>497</v>
      </c>
      <c r="AL22" s="1110"/>
      <c r="AM22" s="1110"/>
      <c r="AN22" s="1111"/>
      <c r="AO22" s="293">
        <v>97.1</v>
      </c>
      <c r="AP22" s="294">
        <v>96.9</v>
      </c>
      <c r="AQ22" s="295">
        <v>0.2</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499</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500</v>
      </c>
      <c r="AL29" s="260"/>
      <c r="AM29" s="260"/>
      <c r="AN29" s="260"/>
      <c r="AS29" s="302"/>
    </row>
    <row r="30" spans="1:46" ht="13.5" customHeight="1" x14ac:dyDescent="0.15">
      <c r="A30" s="259"/>
      <c r="AK30" s="262"/>
      <c r="AL30" s="263"/>
      <c r="AM30" s="263"/>
      <c r="AN30" s="264"/>
      <c r="AO30" s="1101" t="s">
        <v>479</v>
      </c>
      <c r="AP30" s="265"/>
      <c r="AQ30" s="266" t="s">
        <v>480</v>
      </c>
      <c r="AR30" s="267"/>
    </row>
    <row r="31" spans="1:46" x14ac:dyDescent="0.15">
      <c r="A31" s="259"/>
      <c r="AK31" s="268"/>
      <c r="AL31" s="269"/>
      <c r="AM31" s="269"/>
      <c r="AN31" s="270"/>
      <c r="AO31" s="1102"/>
      <c r="AP31" s="271" t="s">
        <v>481</v>
      </c>
      <c r="AQ31" s="272" t="s">
        <v>482</v>
      </c>
      <c r="AR31" s="273" t="s">
        <v>483</v>
      </c>
    </row>
    <row r="32" spans="1:46" ht="27" customHeight="1" x14ac:dyDescent="0.15">
      <c r="A32" s="259"/>
      <c r="AK32" s="1117" t="s">
        <v>501</v>
      </c>
      <c r="AL32" s="1118"/>
      <c r="AM32" s="1118"/>
      <c r="AN32" s="1119"/>
      <c r="AO32" s="303">
        <v>918144</v>
      </c>
      <c r="AP32" s="303">
        <v>29825</v>
      </c>
      <c r="AQ32" s="304">
        <v>33390</v>
      </c>
      <c r="AR32" s="305">
        <v>-10.7</v>
      </c>
    </row>
    <row r="33" spans="1:46" ht="13.5" customHeight="1" x14ac:dyDescent="0.15">
      <c r="A33" s="259"/>
      <c r="AK33" s="1117" t="s">
        <v>502</v>
      </c>
      <c r="AL33" s="1118"/>
      <c r="AM33" s="1118"/>
      <c r="AN33" s="1119"/>
      <c r="AO33" s="303" t="s">
        <v>488</v>
      </c>
      <c r="AP33" s="303" t="s">
        <v>488</v>
      </c>
      <c r="AQ33" s="304" t="s">
        <v>488</v>
      </c>
      <c r="AR33" s="305" t="s">
        <v>488</v>
      </c>
    </row>
    <row r="34" spans="1:46" ht="27" customHeight="1" x14ac:dyDescent="0.15">
      <c r="A34" s="259"/>
      <c r="AK34" s="1117" t="s">
        <v>503</v>
      </c>
      <c r="AL34" s="1118"/>
      <c r="AM34" s="1118"/>
      <c r="AN34" s="1119"/>
      <c r="AO34" s="303" t="s">
        <v>488</v>
      </c>
      <c r="AP34" s="303" t="s">
        <v>488</v>
      </c>
      <c r="AQ34" s="304" t="s">
        <v>488</v>
      </c>
      <c r="AR34" s="305" t="s">
        <v>488</v>
      </c>
    </row>
    <row r="35" spans="1:46" ht="27" customHeight="1" x14ac:dyDescent="0.15">
      <c r="A35" s="259"/>
      <c r="AK35" s="1117" t="s">
        <v>504</v>
      </c>
      <c r="AL35" s="1118"/>
      <c r="AM35" s="1118"/>
      <c r="AN35" s="1119"/>
      <c r="AO35" s="303">
        <v>357198</v>
      </c>
      <c r="AP35" s="303">
        <v>11603</v>
      </c>
      <c r="AQ35" s="304">
        <v>8851</v>
      </c>
      <c r="AR35" s="305">
        <v>31.1</v>
      </c>
    </row>
    <row r="36" spans="1:46" ht="27" customHeight="1" x14ac:dyDescent="0.15">
      <c r="A36" s="259"/>
      <c r="AK36" s="1117" t="s">
        <v>505</v>
      </c>
      <c r="AL36" s="1118"/>
      <c r="AM36" s="1118"/>
      <c r="AN36" s="1119"/>
      <c r="AO36" s="303" t="s">
        <v>488</v>
      </c>
      <c r="AP36" s="303" t="s">
        <v>488</v>
      </c>
      <c r="AQ36" s="304">
        <v>2033</v>
      </c>
      <c r="AR36" s="305" t="s">
        <v>488</v>
      </c>
    </row>
    <row r="37" spans="1:46" ht="13.5" customHeight="1" x14ac:dyDescent="0.15">
      <c r="A37" s="259"/>
      <c r="AK37" s="1117" t="s">
        <v>506</v>
      </c>
      <c r="AL37" s="1118"/>
      <c r="AM37" s="1118"/>
      <c r="AN37" s="1119"/>
      <c r="AO37" s="303" t="s">
        <v>488</v>
      </c>
      <c r="AP37" s="303" t="s">
        <v>488</v>
      </c>
      <c r="AQ37" s="304">
        <v>640</v>
      </c>
      <c r="AR37" s="305" t="s">
        <v>488</v>
      </c>
    </row>
    <row r="38" spans="1:46" ht="27" customHeight="1" x14ac:dyDescent="0.15">
      <c r="A38" s="259"/>
      <c r="AK38" s="1120" t="s">
        <v>507</v>
      </c>
      <c r="AL38" s="1121"/>
      <c r="AM38" s="1121"/>
      <c r="AN38" s="1122"/>
      <c r="AO38" s="306" t="s">
        <v>488</v>
      </c>
      <c r="AP38" s="306" t="s">
        <v>488</v>
      </c>
      <c r="AQ38" s="307">
        <v>1</v>
      </c>
      <c r="AR38" s="295" t="s">
        <v>488</v>
      </c>
      <c r="AS38" s="302"/>
    </row>
    <row r="39" spans="1:46" x14ac:dyDescent="0.15">
      <c r="A39" s="259"/>
      <c r="AK39" s="1120" t="s">
        <v>508</v>
      </c>
      <c r="AL39" s="1121"/>
      <c r="AM39" s="1121"/>
      <c r="AN39" s="1122"/>
      <c r="AO39" s="303">
        <v>-6665</v>
      </c>
      <c r="AP39" s="303">
        <v>-217</v>
      </c>
      <c r="AQ39" s="304">
        <v>-3025</v>
      </c>
      <c r="AR39" s="305">
        <v>-92.8</v>
      </c>
      <c r="AS39" s="302"/>
    </row>
    <row r="40" spans="1:46" ht="27" customHeight="1" x14ac:dyDescent="0.15">
      <c r="A40" s="259"/>
      <c r="AK40" s="1117" t="s">
        <v>509</v>
      </c>
      <c r="AL40" s="1118"/>
      <c r="AM40" s="1118"/>
      <c r="AN40" s="1119"/>
      <c r="AO40" s="303">
        <v>-830725</v>
      </c>
      <c r="AP40" s="303">
        <v>-26986</v>
      </c>
      <c r="AQ40" s="304">
        <v>-26876</v>
      </c>
      <c r="AR40" s="305">
        <v>0.4</v>
      </c>
      <c r="AS40" s="302"/>
    </row>
    <row r="41" spans="1:46" x14ac:dyDescent="0.15">
      <c r="A41" s="259"/>
      <c r="AK41" s="1123" t="s">
        <v>287</v>
      </c>
      <c r="AL41" s="1124"/>
      <c r="AM41" s="1124"/>
      <c r="AN41" s="1125"/>
      <c r="AO41" s="303">
        <v>437952</v>
      </c>
      <c r="AP41" s="303">
        <v>14227</v>
      </c>
      <c r="AQ41" s="304">
        <v>15015</v>
      </c>
      <c r="AR41" s="305">
        <v>-5.2</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510</v>
      </c>
    </row>
    <row r="48" spans="1:46" x14ac:dyDescent="0.15">
      <c r="A48" s="259"/>
      <c r="AK48" s="313" t="s">
        <v>511</v>
      </c>
      <c r="AL48" s="313"/>
      <c r="AM48" s="313"/>
      <c r="AN48" s="313"/>
      <c r="AO48" s="313"/>
      <c r="AP48" s="313"/>
      <c r="AQ48" s="314"/>
      <c r="AR48" s="313"/>
    </row>
    <row r="49" spans="1:44" ht="13.5" customHeight="1" x14ac:dyDescent="0.15">
      <c r="A49" s="259"/>
      <c r="AK49" s="315"/>
      <c r="AL49" s="316"/>
      <c r="AM49" s="1112" t="s">
        <v>479</v>
      </c>
      <c r="AN49" s="1114" t="s">
        <v>512</v>
      </c>
      <c r="AO49" s="1115"/>
      <c r="AP49" s="1115"/>
      <c r="AQ49" s="1115"/>
      <c r="AR49" s="1116"/>
    </row>
    <row r="50" spans="1:44" x14ac:dyDescent="0.15">
      <c r="A50" s="259"/>
      <c r="AK50" s="317"/>
      <c r="AL50" s="318"/>
      <c r="AM50" s="1113"/>
      <c r="AN50" s="319" t="s">
        <v>513</v>
      </c>
      <c r="AO50" s="320" t="s">
        <v>514</v>
      </c>
      <c r="AP50" s="321" t="s">
        <v>515</v>
      </c>
      <c r="AQ50" s="322" t="s">
        <v>516</v>
      </c>
      <c r="AR50" s="323" t="s">
        <v>517</v>
      </c>
    </row>
    <row r="51" spans="1:44" x14ac:dyDescent="0.15">
      <c r="A51" s="259"/>
      <c r="AK51" s="315" t="s">
        <v>518</v>
      </c>
      <c r="AL51" s="316"/>
      <c r="AM51" s="324">
        <v>1528566</v>
      </c>
      <c r="AN51" s="325">
        <v>47123</v>
      </c>
      <c r="AO51" s="326">
        <v>39.700000000000003</v>
      </c>
      <c r="AP51" s="327">
        <v>59119</v>
      </c>
      <c r="AQ51" s="328">
        <v>9.6999999999999993</v>
      </c>
      <c r="AR51" s="329">
        <v>30</v>
      </c>
    </row>
    <row r="52" spans="1:44" x14ac:dyDescent="0.15">
      <c r="A52" s="259"/>
      <c r="AK52" s="330"/>
      <c r="AL52" s="331" t="s">
        <v>519</v>
      </c>
      <c r="AM52" s="332">
        <v>799791</v>
      </c>
      <c r="AN52" s="333">
        <v>24656</v>
      </c>
      <c r="AO52" s="334">
        <v>8.6999999999999993</v>
      </c>
      <c r="AP52" s="335">
        <v>29900</v>
      </c>
      <c r="AQ52" s="336">
        <v>-14.7</v>
      </c>
      <c r="AR52" s="337">
        <v>23.4</v>
      </c>
    </row>
    <row r="53" spans="1:44" x14ac:dyDescent="0.15">
      <c r="A53" s="259"/>
      <c r="AK53" s="315" t="s">
        <v>520</v>
      </c>
      <c r="AL53" s="316"/>
      <c r="AM53" s="324">
        <v>1651079</v>
      </c>
      <c r="AN53" s="325">
        <v>51561</v>
      </c>
      <c r="AO53" s="326">
        <v>9.4</v>
      </c>
      <c r="AP53" s="327">
        <v>53895</v>
      </c>
      <c r="AQ53" s="328">
        <v>-8.8000000000000007</v>
      </c>
      <c r="AR53" s="329">
        <v>18.2</v>
      </c>
    </row>
    <row r="54" spans="1:44" x14ac:dyDescent="0.15">
      <c r="A54" s="259"/>
      <c r="AK54" s="330"/>
      <c r="AL54" s="331" t="s">
        <v>519</v>
      </c>
      <c r="AM54" s="332">
        <v>814999</v>
      </c>
      <c r="AN54" s="333">
        <v>25451</v>
      </c>
      <c r="AO54" s="334">
        <v>3.2</v>
      </c>
      <c r="AP54" s="335">
        <v>31224</v>
      </c>
      <c r="AQ54" s="336">
        <v>4.4000000000000004</v>
      </c>
      <c r="AR54" s="337">
        <v>-1.2</v>
      </c>
    </row>
    <row r="55" spans="1:44" x14ac:dyDescent="0.15">
      <c r="A55" s="259"/>
      <c r="AK55" s="315" t="s">
        <v>521</v>
      </c>
      <c r="AL55" s="316"/>
      <c r="AM55" s="324">
        <v>2008932</v>
      </c>
      <c r="AN55" s="325">
        <v>63739</v>
      </c>
      <c r="AO55" s="326">
        <v>23.6</v>
      </c>
      <c r="AP55" s="327">
        <v>47161</v>
      </c>
      <c r="AQ55" s="328">
        <v>-12.5</v>
      </c>
      <c r="AR55" s="329">
        <v>36.1</v>
      </c>
    </row>
    <row r="56" spans="1:44" x14ac:dyDescent="0.15">
      <c r="A56" s="259"/>
      <c r="AK56" s="330"/>
      <c r="AL56" s="331" t="s">
        <v>519</v>
      </c>
      <c r="AM56" s="332">
        <v>841044</v>
      </c>
      <c r="AN56" s="333">
        <v>26685</v>
      </c>
      <c r="AO56" s="334">
        <v>4.8</v>
      </c>
      <c r="AP56" s="335">
        <v>24595</v>
      </c>
      <c r="AQ56" s="336">
        <v>-21.2</v>
      </c>
      <c r="AR56" s="337">
        <v>26</v>
      </c>
    </row>
    <row r="57" spans="1:44" x14ac:dyDescent="0.15">
      <c r="A57" s="259"/>
      <c r="AK57" s="315" t="s">
        <v>522</v>
      </c>
      <c r="AL57" s="316"/>
      <c r="AM57" s="324">
        <v>1290406</v>
      </c>
      <c r="AN57" s="325">
        <v>41495</v>
      </c>
      <c r="AO57" s="326">
        <v>-34.9</v>
      </c>
      <c r="AP57" s="327">
        <v>43423</v>
      </c>
      <c r="AQ57" s="328">
        <v>-7.9</v>
      </c>
      <c r="AR57" s="329">
        <v>-27</v>
      </c>
    </row>
    <row r="58" spans="1:44" x14ac:dyDescent="0.15">
      <c r="A58" s="259"/>
      <c r="AK58" s="330"/>
      <c r="AL58" s="331" t="s">
        <v>519</v>
      </c>
      <c r="AM58" s="332">
        <v>581222</v>
      </c>
      <c r="AN58" s="333">
        <v>18690</v>
      </c>
      <c r="AO58" s="334">
        <v>-30</v>
      </c>
      <c r="AP58" s="335">
        <v>22207</v>
      </c>
      <c r="AQ58" s="336">
        <v>-9.6999999999999993</v>
      </c>
      <c r="AR58" s="337">
        <v>-20.3</v>
      </c>
    </row>
    <row r="59" spans="1:44" x14ac:dyDescent="0.15">
      <c r="A59" s="259"/>
      <c r="AK59" s="315" t="s">
        <v>523</v>
      </c>
      <c r="AL59" s="316"/>
      <c r="AM59" s="324">
        <v>1691808</v>
      </c>
      <c r="AN59" s="325">
        <v>54957</v>
      </c>
      <c r="AO59" s="326">
        <v>32.4</v>
      </c>
      <c r="AP59" s="327">
        <v>45265</v>
      </c>
      <c r="AQ59" s="328">
        <v>4.2</v>
      </c>
      <c r="AR59" s="329">
        <v>28.2</v>
      </c>
    </row>
    <row r="60" spans="1:44" x14ac:dyDescent="0.15">
      <c r="A60" s="259"/>
      <c r="AK60" s="330"/>
      <c r="AL60" s="331" t="s">
        <v>519</v>
      </c>
      <c r="AM60" s="332">
        <v>780702</v>
      </c>
      <c r="AN60" s="333">
        <v>25361</v>
      </c>
      <c r="AO60" s="334">
        <v>35.700000000000003</v>
      </c>
      <c r="AP60" s="335">
        <v>22600</v>
      </c>
      <c r="AQ60" s="336">
        <v>1.8</v>
      </c>
      <c r="AR60" s="337">
        <v>33.9</v>
      </c>
    </row>
    <row r="61" spans="1:44" x14ac:dyDescent="0.15">
      <c r="A61" s="259"/>
      <c r="AK61" s="315" t="s">
        <v>524</v>
      </c>
      <c r="AL61" s="338"/>
      <c r="AM61" s="324">
        <v>1634158</v>
      </c>
      <c r="AN61" s="325">
        <v>51775</v>
      </c>
      <c r="AO61" s="326">
        <v>14</v>
      </c>
      <c r="AP61" s="327">
        <v>49773</v>
      </c>
      <c r="AQ61" s="339">
        <v>-3.1</v>
      </c>
      <c r="AR61" s="329">
        <v>17.100000000000001</v>
      </c>
    </row>
    <row r="62" spans="1:44" x14ac:dyDescent="0.15">
      <c r="A62" s="259"/>
      <c r="AK62" s="330"/>
      <c r="AL62" s="331" t="s">
        <v>519</v>
      </c>
      <c r="AM62" s="332">
        <v>763552</v>
      </c>
      <c r="AN62" s="333">
        <v>24169</v>
      </c>
      <c r="AO62" s="334">
        <v>4.5</v>
      </c>
      <c r="AP62" s="335">
        <v>26105</v>
      </c>
      <c r="AQ62" s="336">
        <v>-7.9</v>
      </c>
      <c r="AR62" s="337">
        <v>12.4</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JEfQYwYrAHHdp1gLfsGTdlgKAAt59qrqMONwRGb+h/xib5ViIuG6tdeqNFYbyJAMVmk2vrEpnxWz3lD07lrRgA==" saltValue="GmRxlvb/vTCmFDQYubdb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476</v>
      </c>
    </row>
    <row r="121" spans="125:125" ht="13.5" hidden="1" customHeight="1" x14ac:dyDescent="0.15">
      <c r="DU121" s="253"/>
    </row>
  </sheetData>
  <sheetProtection algorithmName="SHA-512" hashValue="GVWJfs6AkJoATFCjk6ajz6BEl1gpFSi9h6h3x9J9B5hLvt5Lc5+6fzcq240xx0+iaCynsFYvZGJe2R+ZXd4TiA==" saltValue="PxpPPPxSjkaV1b6WTolUg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476</v>
      </c>
    </row>
  </sheetData>
  <sheetProtection algorithmName="SHA-512" hashValue="B/Mn83Ip9APYhnRJSlUvldMJvyLU8IkbxqQVFury+7IZPhu4lwSqHJbYl/IUNbSubaW/TCv4NZiwZq8ygdwL5w==" saltValue="iAqb+oFruUCNLqC+SLO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23.25</v>
      </c>
      <c r="G47" s="12">
        <v>21.74</v>
      </c>
      <c r="H47" s="12">
        <v>20.81</v>
      </c>
      <c r="I47" s="12">
        <v>21.41</v>
      </c>
      <c r="J47" s="13">
        <v>21.18</v>
      </c>
    </row>
    <row r="48" spans="2:10" ht="57.75" customHeight="1" x14ac:dyDescent="0.15">
      <c r="B48" s="14"/>
      <c r="C48" s="1128" t="s">
        <v>4</v>
      </c>
      <c r="D48" s="1128"/>
      <c r="E48" s="1129"/>
      <c r="F48" s="15">
        <v>5.55</v>
      </c>
      <c r="G48" s="16">
        <v>5</v>
      </c>
      <c r="H48" s="16">
        <v>8.27</v>
      </c>
      <c r="I48" s="16">
        <v>7.78</v>
      </c>
      <c r="J48" s="17">
        <v>6.14</v>
      </c>
    </row>
    <row r="49" spans="2:10" ht="57.75" customHeight="1" thickBot="1" x14ac:dyDescent="0.2">
      <c r="B49" s="18"/>
      <c r="C49" s="1130" t="s">
        <v>5</v>
      </c>
      <c r="D49" s="1130"/>
      <c r="E49" s="1131"/>
      <c r="F49" s="19" t="s">
        <v>531</v>
      </c>
      <c r="G49" s="20" t="s">
        <v>532</v>
      </c>
      <c r="H49" s="20">
        <v>3.48</v>
      </c>
      <c r="I49" s="20" t="s">
        <v>533</v>
      </c>
      <c r="J49" s="21" t="s">
        <v>534</v>
      </c>
    </row>
    <row r="50" spans="2:10" x14ac:dyDescent="0.15"/>
  </sheetData>
  <sheetProtection algorithmName="SHA-512" hashValue="gdcCildaiG3jVu9CyzWf+HbU35gswNDjVWLAZnFyxxfWUEGxd5zt5VbNdvtNVTG9656Rc9ms9D+2YM2PvA3wrA==" saltValue="t4eLBWjjDfhUzdW+3qv9l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2025-03-12T00:18:56Z</cp:lastPrinted>
  <dcterms:created xsi:type="dcterms:W3CDTF">2025-02-19T01:11:20Z</dcterms:created>
  <dcterms:modified xsi:type="dcterms:W3CDTF">2025-03-27T04:45:03Z</dcterms:modified>
  <cp:category/>
</cp:coreProperties>
</file>